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esktop\ASEG 2019\2DO TRIMESTRE\Digital\"/>
    </mc:Choice>
  </mc:AlternateContent>
  <bookViews>
    <workbookView xWindow="0" yWindow="0" windowWidth="15360" windowHeight="8340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E42" i="4" l="1"/>
  <c r="H42" i="4" s="1"/>
  <c r="E41" i="4"/>
  <c r="H41" i="4" s="1"/>
  <c r="E40" i="4"/>
  <c r="H40" i="4" s="1"/>
  <c r="E39" i="4"/>
  <c r="H39" i="4" s="1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E32" i="4"/>
  <c r="H32" i="4" s="1"/>
  <c r="E31" i="4"/>
  <c r="H31" i="4" s="1"/>
  <c r="E30" i="4"/>
  <c r="H30" i="4" s="1"/>
  <c r="E29" i="4"/>
  <c r="H29" i="4" s="1"/>
  <c r="E28" i="4"/>
  <c r="H28" i="4" s="1"/>
  <c r="E27" i="4"/>
  <c r="H27" i="4" s="1"/>
  <c r="E26" i="4"/>
  <c r="H26" i="4" s="1"/>
  <c r="E25" i="4"/>
  <c r="H25" i="4" s="1"/>
  <c r="E24" i="4"/>
  <c r="H24" i="4" s="1"/>
  <c r="E23" i="4"/>
  <c r="H23" i="4" s="1"/>
  <c r="E22" i="4"/>
  <c r="H22" i="4" s="1"/>
  <c r="E21" i="4"/>
  <c r="H21" i="4" s="1"/>
  <c r="E20" i="4"/>
  <c r="H20" i="4" s="1"/>
  <c r="E19" i="4"/>
  <c r="H19" i="4" s="1"/>
  <c r="E18" i="4"/>
  <c r="H18" i="4" s="1"/>
  <c r="E17" i="4"/>
  <c r="H17" i="4" s="1"/>
  <c r="E16" i="4"/>
  <c r="H16" i="4" s="1"/>
  <c r="E15" i="4"/>
  <c r="H15" i="4" s="1"/>
  <c r="E14" i="4"/>
  <c r="H14" i="4" s="1"/>
  <c r="H81" i="4" l="1"/>
  <c r="G81" i="4"/>
  <c r="F81" i="4"/>
  <c r="E81" i="4"/>
  <c r="D81" i="4"/>
  <c r="H79" i="4"/>
  <c r="H77" i="4"/>
  <c r="H75" i="4"/>
  <c r="H73" i="4"/>
  <c r="H71" i="4"/>
  <c r="H69" i="4"/>
  <c r="H67" i="4"/>
  <c r="E79" i="4"/>
  <c r="E77" i="4"/>
  <c r="E75" i="4"/>
  <c r="E73" i="4"/>
  <c r="E71" i="4"/>
  <c r="E69" i="4"/>
  <c r="E67" i="4"/>
  <c r="C81" i="4"/>
  <c r="H59" i="4"/>
  <c r="G59" i="4"/>
  <c r="F59" i="4"/>
  <c r="H57" i="4"/>
  <c r="H56" i="4"/>
  <c r="H55" i="4"/>
  <c r="H54" i="4"/>
  <c r="E59" i="4"/>
  <c r="E57" i="4"/>
  <c r="E56" i="4"/>
  <c r="E55" i="4"/>
  <c r="E54" i="4"/>
  <c r="D59" i="4"/>
  <c r="C59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45" i="4"/>
  <c r="F45" i="4"/>
  <c r="D45" i="4"/>
  <c r="C45" i="4"/>
  <c r="H45" i="4" l="1"/>
  <c r="E45" i="4"/>
  <c r="H40" i="5" l="1"/>
  <c r="H39" i="5"/>
  <c r="H38" i="5"/>
  <c r="H37" i="5"/>
  <c r="H36" i="5" s="1"/>
  <c r="H34" i="5"/>
  <c r="H33" i="5"/>
  <c r="H32" i="5"/>
  <c r="H31" i="5"/>
  <c r="H30" i="5"/>
  <c r="H29" i="5"/>
  <c r="H28" i="5"/>
  <c r="H27" i="5"/>
  <c r="H23" i="5"/>
  <c r="H22" i="5"/>
  <c r="H20" i="5"/>
  <c r="H19" i="5"/>
  <c r="H13" i="5"/>
  <c r="H12" i="5"/>
  <c r="H10" i="5"/>
  <c r="H9" i="5"/>
  <c r="H7" i="5"/>
  <c r="E40" i="5"/>
  <c r="E39" i="5"/>
  <c r="E38" i="5"/>
  <c r="E36" i="5" s="1"/>
  <c r="E37" i="5"/>
  <c r="E34" i="5"/>
  <c r="E33" i="5"/>
  <c r="E32" i="5"/>
  <c r="E31" i="5"/>
  <c r="E30" i="5"/>
  <c r="E29" i="5"/>
  <c r="E28" i="5"/>
  <c r="E27" i="5"/>
  <c r="E26" i="5"/>
  <c r="H26" i="5" s="1"/>
  <c r="E23" i="5"/>
  <c r="E22" i="5"/>
  <c r="E21" i="5"/>
  <c r="H21" i="5" s="1"/>
  <c r="E20" i="5"/>
  <c r="E19" i="5"/>
  <c r="E18" i="5"/>
  <c r="H18" i="5" s="1"/>
  <c r="E17" i="5"/>
  <c r="H17" i="5" s="1"/>
  <c r="E14" i="5"/>
  <c r="H14" i="5" s="1"/>
  <c r="E13" i="5"/>
  <c r="E12" i="5"/>
  <c r="E11" i="5"/>
  <c r="H11" i="5" s="1"/>
  <c r="E10" i="5"/>
  <c r="E9" i="5"/>
  <c r="E8" i="5"/>
  <c r="H8" i="5" s="1"/>
  <c r="E7" i="5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6" i="5"/>
  <c r="H14" i="8"/>
  <c r="G16" i="8"/>
  <c r="F16" i="8"/>
  <c r="E14" i="8"/>
  <c r="E12" i="8"/>
  <c r="H12" i="8" s="1"/>
  <c r="E10" i="8"/>
  <c r="H10" i="8" s="1"/>
  <c r="E8" i="8"/>
  <c r="H8" i="8" s="1"/>
  <c r="E6" i="8"/>
  <c r="H6" i="8" s="1"/>
  <c r="D16" i="8"/>
  <c r="C16" i="8"/>
  <c r="E6" i="6"/>
  <c r="H6" i="6" s="1"/>
  <c r="E7" i="6"/>
  <c r="H7" i="6" s="1"/>
  <c r="E8" i="6"/>
  <c r="H8" i="6" s="1"/>
  <c r="E9" i="6"/>
  <c r="E10" i="6"/>
  <c r="H10" i="6" s="1"/>
  <c r="E11" i="6"/>
  <c r="E12" i="6"/>
  <c r="H76" i="6"/>
  <c r="H75" i="6"/>
  <c r="H74" i="6"/>
  <c r="H73" i="6"/>
  <c r="H72" i="6"/>
  <c r="H71" i="6"/>
  <c r="H70" i="6"/>
  <c r="H69" i="6"/>
  <c r="H67" i="6"/>
  <c r="H66" i="6"/>
  <c r="H63" i="6"/>
  <c r="H62" i="6"/>
  <c r="H61" i="6"/>
  <c r="H60" i="6"/>
  <c r="H59" i="6"/>
  <c r="H58" i="6"/>
  <c r="H56" i="6"/>
  <c r="H55" i="6"/>
  <c r="H52" i="6"/>
  <c r="H51" i="6"/>
  <c r="H48" i="6"/>
  <c r="H47" i="6"/>
  <c r="H45" i="6"/>
  <c r="H42" i="6"/>
  <c r="H41" i="6"/>
  <c r="H40" i="6"/>
  <c r="H39" i="6"/>
  <c r="H35" i="6"/>
  <c r="H30" i="6"/>
  <c r="H29" i="6"/>
  <c r="H27" i="6"/>
  <c r="H26" i="6"/>
  <c r="H17" i="6"/>
  <c r="H12" i="6"/>
  <c r="H11" i="6"/>
  <c r="H9" i="6"/>
  <c r="E76" i="6"/>
  <c r="E75" i="6"/>
  <c r="E74" i="6"/>
  <c r="E73" i="6"/>
  <c r="E72" i="6"/>
  <c r="E71" i="6"/>
  <c r="E70" i="6"/>
  <c r="E69" i="6"/>
  <c r="E68" i="6"/>
  <c r="H68" i="6" s="1"/>
  <c r="E67" i="6"/>
  <c r="E66" i="6"/>
  <c r="E64" i="6"/>
  <c r="H64" i="6" s="1"/>
  <c r="E63" i="6"/>
  <c r="E62" i="6"/>
  <c r="E61" i="6"/>
  <c r="E60" i="6"/>
  <c r="E59" i="6"/>
  <c r="E58" i="6"/>
  <c r="E56" i="6"/>
  <c r="E55" i="6"/>
  <c r="E54" i="6"/>
  <c r="H54" i="6" s="1"/>
  <c r="E53" i="6"/>
  <c r="E52" i="6"/>
  <c r="E51" i="6"/>
  <c r="E50" i="6"/>
  <c r="H50" i="6" s="1"/>
  <c r="E49" i="6"/>
  <c r="H49" i="6" s="1"/>
  <c r="E48" i="6"/>
  <c r="E47" i="6"/>
  <c r="E46" i="6"/>
  <c r="H46" i="6" s="1"/>
  <c r="E45" i="6"/>
  <c r="E44" i="6"/>
  <c r="H44" i="6" s="1"/>
  <c r="E42" i="6"/>
  <c r="E41" i="6"/>
  <c r="E40" i="6"/>
  <c r="E39" i="6"/>
  <c r="E38" i="6"/>
  <c r="H38" i="6" s="1"/>
  <c r="E37" i="6"/>
  <c r="H37" i="6" s="1"/>
  <c r="E36" i="6"/>
  <c r="H36" i="6" s="1"/>
  <c r="E35" i="6"/>
  <c r="E34" i="6"/>
  <c r="H34" i="6" s="1"/>
  <c r="E32" i="6"/>
  <c r="H32" i="6" s="1"/>
  <c r="E31" i="6"/>
  <c r="H31" i="6" s="1"/>
  <c r="E30" i="6"/>
  <c r="E29" i="6"/>
  <c r="E28" i="6"/>
  <c r="H28" i="6" s="1"/>
  <c r="E27" i="6"/>
  <c r="E26" i="6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E57" i="6" s="1"/>
  <c r="D53" i="6"/>
  <c r="D43" i="6"/>
  <c r="D33" i="6"/>
  <c r="D23" i="6"/>
  <c r="D13" i="6"/>
  <c r="D5" i="6"/>
  <c r="C69" i="6"/>
  <c r="C65" i="6"/>
  <c r="C57" i="6"/>
  <c r="C53" i="6"/>
  <c r="C43" i="6"/>
  <c r="C33" i="6"/>
  <c r="C23" i="6"/>
  <c r="C13" i="6"/>
  <c r="C5" i="6"/>
  <c r="H25" i="5" l="1"/>
  <c r="C42" i="5"/>
  <c r="H16" i="5"/>
  <c r="F42" i="5"/>
  <c r="H6" i="5"/>
  <c r="G42" i="5"/>
  <c r="D42" i="5"/>
  <c r="E6" i="5"/>
  <c r="E16" i="8"/>
  <c r="E65" i="6"/>
  <c r="H65" i="6" s="1"/>
  <c r="H57" i="6"/>
  <c r="H53" i="6"/>
  <c r="E43" i="6"/>
  <c r="H43" i="6" s="1"/>
  <c r="E33" i="6"/>
  <c r="H33" i="6" s="1"/>
  <c r="E23" i="6"/>
  <c r="H23" i="6" s="1"/>
  <c r="C77" i="6"/>
  <c r="F77" i="6"/>
  <c r="G77" i="6"/>
  <c r="E13" i="6"/>
  <c r="H13" i="6" s="1"/>
  <c r="D77" i="6"/>
  <c r="E5" i="6"/>
  <c r="E25" i="5"/>
  <c r="E16" i="5"/>
  <c r="H16" i="8"/>
  <c r="H42" i="5" l="1"/>
  <c r="E42" i="5"/>
  <c r="E77" i="6"/>
  <c r="H5" i="6"/>
  <c r="H77" i="6" s="1"/>
</calcChain>
</file>

<file path=xl/sharedStrings.xml><?xml version="1.0" encoding="utf-8"?>
<sst xmlns="http://schemas.openxmlformats.org/spreadsheetml/2006/main" count="228" uniqueCount="170">
  <si>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</si>
  <si>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</si>
  <si>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</si>
  <si>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</si>
  <si>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</si>
  <si>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</si>
  <si>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</si>
  <si>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</si>
  <si>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</si>
  <si>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</si>
  <si>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</si>
  <si>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</si>
  <si>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</si>
  <si>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</si>
  <si>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</si>
  <si>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</si>
  <si>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</si>
  <si>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</si>
  <si>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</si>
  <si>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</si>
  <si>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</si>
  <si>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</si>
  <si>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</si>
  <si>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</si>
  <si>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</si>
  <si>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</si>
  <si>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</si>
  <si>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</si>
  <si>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</si>
  <si>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</si>
  <si>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</si>
  <si>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</si>
  <si>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</si>
  <si>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</si>
  <si>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</si>
  <si>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</si>
  <si>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</si>
  <si>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</si>
  <si>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</si>
  <si>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</si>
  <si>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</si>
  <si>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</si>
  <si>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</si>
  <si>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</si>
  <si>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</si>
  <si>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</si>
  <si>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</si>
  <si>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</si>
  <si>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</si>
  <si>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</si>
  <si>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</si>
  <si>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</si>
  <si>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</si>
  <si>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</si>
  <si>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</si>
  <si>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</si>
  <si>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</si>
  <si>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</si>
  <si>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</si>
  <si>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</si>
  <si>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</si>
  <si>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</si>
  <si>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</si>
  <si>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</si>
  <si>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</si>
  <si>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</si>
  <si>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</si>
  <si>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</si>
  <si>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</si>
  <si>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</si>
  <si>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</si>
  <si>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</si>
  <si>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</si>
  <si>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</si>
  <si>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</si>
  <si>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</si>
  <si>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</si>
  <si>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</si>
  <si>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</si>
  <si>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</si>
  <si>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</si>
  <si>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</si>
  <si>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</si>
  <si>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</si>
  <si>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</si>
  <si>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</si>
  <si>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</si>
  <si>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</si>
  <si>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</si>
  <si>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</si>
  <si>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</si>
  <si>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</si>
  <si>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</si>
  <si>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</si>
  <si>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</si>
  <si>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</si>
  <si>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</si>
  <si>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</si>
  <si>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</si>
  <si>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</si>
  <si>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</si>
  <si>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</si>
  <si>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</si>
  <si>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</si>
  <si>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</si>
  <si>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</si>
  <si>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</si>
  <si>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</si>
  <si>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</si>
  <si>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</si>
  <si>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</si>
  <si>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</si>
  <si>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</si>
  <si>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</si>
  <si>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</si>
  <si>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</si>
  <si>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</si>
  <si>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</si>
  <si>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</si>
  <si>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</si>
  <si>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</si>
  <si>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</si>
  <si>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</si>
  <si>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</si>
  <si>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</si>
  <si>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</si>
  <si>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</si>
  <si>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</si>
  <si>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MUNICIPIO OCAMPO
ESTADO ANALÍTICO DEL EJERCICIO DEL PRESUPUESTO DE EGRESOS
Clasificación por Objeto del Gasto (Capítulo y Concepto)
Del 1 de Enero al AL 30 DE JUNIO DEL 2019</t>
  </si>
  <si>
    <t>MUNICIPIO OCAMPO
ESTADO ANALÍTICO DEL EJERCICIO DEL PRESUPUESTO DE EGRESOS
Clasificación Económica (por Tipo de Gasto)
Del 1 de Enero al AL 30 DE JUNIO DEL 2019</t>
  </si>
  <si>
    <t>PRESIDENCIA MUNICIPAL</t>
  </si>
  <si>
    <t>SINDICATURA</t>
  </si>
  <si>
    <t>REGIDURIA</t>
  </si>
  <si>
    <t>SECRETARIA DEL H AYUNTAMIENTO</t>
  </si>
  <si>
    <t>TESORERIA MUNICIPAL</t>
  </si>
  <si>
    <t>IMPUESTOS INMOBILIARIOS Y CATASTRO</t>
  </si>
  <si>
    <t>AGUA POTABLE Y ALCANTARILLADO</t>
  </si>
  <si>
    <t>CONTRALORIA MUNICIPAL</t>
  </si>
  <si>
    <t>SEGURIDAD PUBLICA</t>
  </si>
  <si>
    <t>PROTECCION CIVIL</t>
  </si>
  <si>
    <t>OFICIALIA CALIFICADORA</t>
  </si>
  <si>
    <t>OBRAS PUBLICAS</t>
  </si>
  <si>
    <t>RECURSOS HUMANOS Y MATERIALES</t>
  </si>
  <si>
    <t>SERVICIOS PUBLICOS</t>
  </si>
  <si>
    <t>LIMPIA MUNICIPAL</t>
  </si>
  <si>
    <t>PARQUES Y JARDINES</t>
  </si>
  <si>
    <t>MERCADO</t>
  </si>
  <si>
    <t>RASTRO</t>
  </si>
  <si>
    <t>PANTEONES</t>
  </si>
  <si>
    <t>ALUMBRADO</t>
  </si>
  <si>
    <t>DESARROLLO SOCIAL</t>
  </si>
  <si>
    <t>DESARROLLO ECONOMICO</t>
  </si>
  <si>
    <t>DESARROLLO RURAL</t>
  </si>
  <si>
    <t>EDUCACION</t>
  </si>
  <si>
    <t>COMUNICACION SOCIAL E INFORMATICA</t>
  </si>
  <si>
    <t>UNIDAD DE ACCESO A LA INFORMACION PUBLIC</t>
  </si>
  <si>
    <t>PLANEACION</t>
  </si>
  <si>
    <t>COMUDAJ</t>
  </si>
  <si>
    <t>CASA DE LA CULTURA</t>
  </si>
  <si>
    <t>SALUD</t>
  </si>
  <si>
    <t>DEPARTAMENTO DE COMPRAS</t>
  </si>
  <si>
    <t>Coordinación Social de Atención a la Muj</t>
  </si>
  <si>
    <t>Departamento de Informática</t>
  </si>
  <si>
    <t>ARCHIVO HISTORICO</t>
  </si>
  <si>
    <t>ECOLOGIA</t>
  </si>
  <si>
    <t>TRANSITO MUNICIPAL</t>
  </si>
  <si>
    <t>MUNICIPIO OCAMPO
ESTADO ANALÍTICO DEL EJERCICIO DEL PRESUPUESTO DE EGRESOS
Clasificación Administrativa
Del 1 de Enero al AL 30 DE JUNIO DEL 2019</t>
  </si>
  <si>
    <t>Gobierno (Federal/Estatal/Municipal) de MUNICIPIO OCAMPO
Estado Analítico del Ejercicio del Presupuesto de Egresos
Clasificación Administrativa
Del 1 de Enero al AL 30 DE JUNIO DEL 2019</t>
  </si>
  <si>
    <t>Sector Paraestatal del Gobierno (Federal/Estatal/Municipal) de MUNICIPIO OCAMPO
Estado Analítico del Ejercicio del Presupuesto de Egresos
Clasificación Administrativa
Del 1 de Enero al AL 30 DE JUNIO DEL 2019</t>
  </si>
  <si>
    <t>MUNICIPIO OCAMPO
ESTADO ANALÍTICO DEL EJERCICIO DEL PRESUPUESTO DE EGRESOS
Clasificación Funcional (Finalidad y Función)
Del 1 de Enero al AL 30 DE JUNIO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</si>
</sst>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3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showGridLines="0" tabSelected="1" workbookViewId="0">
      <selection activeCell="C13" sqref="C13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2" t="s">
        <v>128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8" t="s">
        <v>61</v>
      </c>
      <c r="B5" s="7"/>
      <c r="C5" s="14">
        <f>SUM(C6:C12)</f>
        <v>40615228.399999999</v>
      </c>
      <c r="D5" s="14">
        <f>SUM(D6:D12)</f>
        <v>2583797.41</v>
      </c>
      <c r="E5" s="14">
        <f>C5+D5</f>
        <v>43199025.810000002</v>
      </c>
      <c r="F5" s="14">
        <f>SUM(F6:F12)</f>
        <v>19768892.109999999</v>
      </c>
      <c r="G5" s="14">
        <f>SUM(G6:G12)</f>
        <v>19768892.109999999</v>
      </c>
      <c r="H5" s="14">
        <f>E5-F5</f>
        <v>23430133.700000003</v>
      </c>
    </row>
    <row r="6" spans="1:8" x14ac:dyDescent="0.2">
      <c r="A6" s="49">
        <v>1100</v>
      </c>
      <c r="B6" s="11" t="s">
        <v>70</v>
      </c>
      <c r="C6" s="15">
        <v>23923064.640000001</v>
      </c>
      <c r="D6" s="15">
        <v>1247029.3</v>
      </c>
      <c r="E6" s="15">
        <f t="shared" ref="E6:E69" si="0">C6+D6</f>
        <v>25170093.940000001</v>
      </c>
      <c r="F6" s="15">
        <v>11665470.609999999</v>
      </c>
      <c r="G6" s="15">
        <v>11665470.609999999</v>
      </c>
      <c r="H6" s="15">
        <f t="shared" ref="H6:H69" si="1">E6-F6</f>
        <v>13504623.330000002</v>
      </c>
    </row>
    <row r="7" spans="1:8" x14ac:dyDescent="0.2">
      <c r="A7" s="49">
        <v>1200</v>
      </c>
      <c r="B7" s="11" t="s">
        <v>71</v>
      </c>
      <c r="C7" s="15">
        <v>870280.08</v>
      </c>
      <c r="D7" s="15">
        <v>487582.12</v>
      </c>
      <c r="E7" s="15">
        <f t="shared" si="0"/>
        <v>1357862.2</v>
      </c>
      <c r="F7" s="15">
        <v>534351.24</v>
      </c>
      <c r="G7" s="15">
        <v>534351.24</v>
      </c>
      <c r="H7" s="15">
        <f t="shared" si="1"/>
        <v>823510.96</v>
      </c>
    </row>
    <row r="8" spans="1:8" x14ac:dyDescent="0.2">
      <c r="A8" s="49">
        <v>1300</v>
      </c>
      <c r="B8" s="11" t="s">
        <v>72</v>
      </c>
      <c r="C8" s="15">
        <v>3595584.81</v>
      </c>
      <c r="D8" s="15">
        <v>396560.83</v>
      </c>
      <c r="E8" s="15">
        <f t="shared" si="0"/>
        <v>3992145.64</v>
      </c>
      <c r="F8" s="15">
        <v>95355.28</v>
      </c>
      <c r="G8" s="15">
        <v>95355.28</v>
      </c>
      <c r="H8" s="15">
        <f t="shared" si="1"/>
        <v>3896790.3600000003</v>
      </c>
    </row>
    <row r="9" spans="1:8" x14ac:dyDescent="0.2">
      <c r="A9" s="49">
        <v>1400</v>
      </c>
      <c r="B9" s="11" t="s">
        <v>35</v>
      </c>
      <c r="C9" s="15">
        <v>2385000</v>
      </c>
      <c r="D9" s="15">
        <v>0</v>
      </c>
      <c r="E9" s="15">
        <f t="shared" si="0"/>
        <v>2385000</v>
      </c>
      <c r="F9" s="15">
        <v>1330417.31</v>
      </c>
      <c r="G9" s="15">
        <v>1330417.31</v>
      </c>
      <c r="H9" s="15">
        <f t="shared" si="1"/>
        <v>1054582.69</v>
      </c>
    </row>
    <row r="10" spans="1:8" x14ac:dyDescent="0.2">
      <c r="A10" s="49">
        <v>1500</v>
      </c>
      <c r="B10" s="11" t="s">
        <v>73</v>
      </c>
      <c r="C10" s="15">
        <v>9841298.8699999992</v>
      </c>
      <c r="D10" s="15">
        <v>452625.16</v>
      </c>
      <c r="E10" s="15">
        <f t="shared" si="0"/>
        <v>10293924.029999999</v>
      </c>
      <c r="F10" s="15">
        <v>6143297.6699999999</v>
      </c>
      <c r="G10" s="15">
        <v>6143297.6699999999</v>
      </c>
      <c r="H10" s="15">
        <f t="shared" si="1"/>
        <v>4150626.3599999994</v>
      </c>
    </row>
    <row r="11" spans="1:8" x14ac:dyDescent="0.2">
      <c r="A11" s="49">
        <v>1600</v>
      </c>
      <c r="B11" s="11" t="s">
        <v>36</v>
      </c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9">
        <v>1700</v>
      </c>
      <c r="B12" s="11" t="s">
        <v>74</v>
      </c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8" t="s">
        <v>62</v>
      </c>
      <c r="B13" s="7"/>
      <c r="C13" s="15">
        <f>SUM(C14:C22)</f>
        <v>11951450.059999999</v>
      </c>
      <c r="D13" s="15">
        <f>SUM(D14:D22)</f>
        <v>1726360</v>
      </c>
      <c r="E13" s="15">
        <f t="shared" si="0"/>
        <v>13677810.059999999</v>
      </c>
      <c r="F13" s="15">
        <f>SUM(F14:F22)</f>
        <v>7295509.1500000004</v>
      </c>
      <c r="G13" s="15">
        <f>SUM(G14:G22)</f>
        <v>7286623.6500000004</v>
      </c>
      <c r="H13" s="15">
        <f t="shared" si="1"/>
        <v>6382300.9099999983</v>
      </c>
    </row>
    <row r="14" spans="1:8" x14ac:dyDescent="0.2">
      <c r="A14" s="49">
        <v>2100</v>
      </c>
      <c r="B14" s="11" t="s">
        <v>75</v>
      </c>
      <c r="C14" s="15">
        <v>556249.98</v>
      </c>
      <c r="D14" s="15">
        <v>48700</v>
      </c>
      <c r="E14" s="15">
        <f t="shared" si="0"/>
        <v>604949.98</v>
      </c>
      <c r="F14" s="15">
        <v>212275.44</v>
      </c>
      <c r="G14" s="15">
        <v>207755.94</v>
      </c>
      <c r="H14" s="15">
        <f t="shared" si="1"/>
        <v>392674.54</v>
      </c>
    </row>
    <row r="15" spans="1:8" x14ac:dyDescent="0.2">
      <c r="A15" s="49">
        <v>2200</v>
      </c>
      <c r="B15" s="11" t="s">
        <v>76</v>
      </c>
      <c r="C15" s="15">
        <v>169700</v>
      </c>
      <c r="D15" s="15">
        <v>11100</v>
      </c>
      <c r="E15" s="15">
        <f t="shared" si="0"/>
        <v>180800</v>
      </c>
      <c r="F15" s="15">
        <v>28350.62</v>
      </c>
      <c r="G15" s="15">
        <v>28350.62</v>
      </c>
      <c r="H15" s="15">
        <f t="shared" si="1"/>
        <v>152449.38</v>
      </c>
    </row>
    <row r="16" spans="1:8" x14ac:dyDescent="0.2">
      <c r="A16" s="49">
        <v>2300</v>
      </c>
      <c r="B16" s="11" t="s">
        <v>77</v>
      </c>
      <c r="C16" s="15">
        <v>42000</v>
      </c>
      <c r="D16" s="15">
        <v>54900</v>
      </c>
      <c r="E16" s="15">
        <f t="shared" si="0"/>
        <v>96900</v>
      </c>
      <c r="F16" s="15">
        <v>17583</v>
      </c>
      <c r="G16" s="15">
        <v>17583</v>
      </c>
      <c r="H16" s="15">
        <f t="shared" si="1"/>
        <v>79317</v>
      </c>
    </row>
    <row r="17" spans="1:8" x14ac:dyDescent="0.2">
      <c r="A17" s="49">
        <v>2400</v>
      </c>
      <c r="B17" s="11" t="s">
        <v>78</v>
      </c>
      <c r="C17" s="15">
        <v>1538500.08</v>
      </c>
      <c r="D17" s="15">
        <v>671297.52</v>
      </c>
      <c r="E17" s="15">
        <f t="shared" si="0"/>
        <v>2209797.6</v>
      </c>
      <c r="F17" s="15">
        <v>1173996.42</v>
      </c>
      <c r="G17" s="15">
        <v>1171594.42</v>
      </c>
      <c r="H17" s="15">
        <f t="shared" si="1"/>
        <v>1035801.1800000002</v>
      </c>
    </row>
    <row r="18" spans="1:8" x14ac:dyDescent="0.2">
      <c r="A18" s="49">
        <v>2500</v>
      </c>
      <c r="B18" s="11" t="s">
        <v>79</v>
      </c>
      <c r="C18" s="15">
        <v>1702900.04</v>
      </c>
      <c r="D18" s="15">
        <v>106000</v>
      </c>
      <c r="E18" s="15">
        <f t="shared" si="0"/>
        <v>1808900.04</v>
      </c>
      <c r="F18" s="15">
        <v>1265358.43</v>
      </c>
      <c r="G18" s="15">
        <v>1265358.43</v>
      </c>
      <c r="H18" s="15">
        <f t="shared" si="1"/>
        <v>543541.6100000001</v>
      </c>
    </row>
    <row r="19" spans="1:8" x14ac:dyDescent="0.2">
      <c r="A19" s="49">
        <v>2600</v>
      </c>
      <c r="B19" s="11" t="s">
        <v>80</v>
      </c>
      <c r="C19" s="15">
        <v>5741700</v>
      </c>
      <c r="D19" s="15">
        <v>237600</v>
      </c>
      <c r="E19" s="15">
        <f t="shared" si="0"/>
        <v>5979300</v>
      </c>
      <c r="F19" s="15">
        <v>3535254.46</v>
      </c>
      <c r="G19" s="15">
        <v>3535254.46</v>
      </c>
      <c r="H19" s="15">
        <f t="shared" si="1"/>
        <v>2444045.54</v>
      </c>
    </row>
    <row r="20" spans="1:8" x14ac:dyDescent="0.2">
      <c r="A20" s="49">
        <v>2700</v>
      </c>
      <c r="B20" s="11" t="s">
        <v>81</v>
      </c>
      <c r="C20" s="15">
        <v>677000</v>
      </c>
      <c r="D20" s="15">
        <v>27568</v>
      </c>
      <c r="E20" s="15">
        <f t="shared" si="0"/>
        <v>704568</v>
      </c>
      <c r="F20" s="15">
        <v>415142.88</v>
      </c>
      <c r="G20" s="15">
        <v>415142.88</v>
      </c>
      <c r="H20" s="15">
        <f t="shared" si="1"/>
        <v>289425.12</v>
      </c>
    </row>
    <row r="21" spans="1:8" x14ac:dyDescent="0.2">
      <c r="A21" s="49">
        <v>2800</v>
      </c>
      <c r="B21" s="11" t="s">
        <v>82</v>
      </c>
      <c r="C21" s="15">
        <v>214000</v>
      </c>
      <c r="D21" s="15">
        <v>20000</v>
      </c>
      <c r="E21" s="15">
        <f t="shared" si="0"/>
        <v>234000</v>
      </c>
      <c r="F21" s="15">
        <v>3364</v>
      </c>
      <c r="G21" s="15">
        <v>3364</v>
      </c>
      <c r="H21" s="15">
        <f t="shared" si="1"/>
        <v>230636</v>
      </c>
    </row>
    <row r="22" spans="1:8" x14ac:dyDescent="0.2">
      <c r="A22" s="49">
        <v>2900</v>
      </c>
      <c r="B22" s="11" t="s">
        <v>83</v>
      </c>
      <c r="C22" s="15">
        <v>1309399.96</v>
      </c>
      <c r="D22" s="15">
        <v>549194.48</v>
      </c>
      <c r="E22" s="15">
        <f t="shared" si="0"/>
        <v>1858594.44</v>
      </c>
      <c r="F22" s="15">
        <v>644183.9</v>
      </c>
      <c r="G22" s="15">
        <v>642219.9</v>
      </c>
      <c r="H22" s="15">
        <f t="shared" si="1"/>
        <v>1214410.54</v>
      </c>
    </row>
    <row r="23" spans="1:8" x14ac:dyDescent="0.2">
      <c r="A23" s="48" t="s">
        <v>63</v>
      </c>
      <c r="B23" s="7"/>
      <c r="C23" s="15">
        <f>SUM(C24:C32)</f>
        <v>20867693.440000001</v>
      </c>
      <c r="D23" s="15">
        <f>SUM(D24:D32)</f>
        <v>-254339.24000000008</v>
      </c>
      <c r="E23" s="15">
        <f t="shared" si="0"/>
        <v>20613354.200000003</v>
      </c>
      <c r="F23" s="15">
        <f>SUM(F24:F32)</f>
        <v>10808301.909999998</v>
      </c>
      <c r="G23" s="15">
        <f>SUM(G24:G32)</f>
        <v>10801046.909999998</v>
      </c>
      <c r="H23" s="15">
        <f t="shared" si="1"/>
        <v>9805052.2900000047</v>
      </c>
    </row>
    <row r="24" spans="1:8" x14ac:dyDescent="0.2">
      <c r="A24" s="49">
        <v>3100</v>
      </c>
      <c r="B24" s="11" t="s">
        <v>84</v>
      </c>
      <c r="C24" s="15">
        <v>12520629.17</v>
      </c>
      <c r="D24" s="15">
        <v>-969698.3</v>
      </c>
      <c r="E24" s="15">
        <f t="shared" si="0"/>
        <v>11550930.869999999</v>
      </c>
      <c r="F24" s="15">
        <v>6568744.5199999996</v>
      </c>
      <c r="G24" s="15">
        <v>6564687.5199999996</v>
      </c>
      <c r="H24" s="15">
        <f t="shared" si="1"/>
        <v>4982186.3499999996</v>
      </c>
    </row>
    <row r="25" spans="1:8" x14ac:dyDescent="0.2">
      <c r="A25" s="49">
        <v>3200</v>
      </c>
      <c r="B25" s="11" t="s">
        <v>85</v>
      </c>
      <c r="C25" s="15">
        <v>175680</v>
      </c>
      <c r="D25" s="15">
        <v>398460</v>
      </c>
      <c r="E25" s="15">
        <f t="shared" si="0"/>
        <v>574140</v>
      </c>
      <c r="F25" s="15">
        <v>489300</v>
      </c>
      <c r="G25" s="15">
        <v>489300</v>
      </c>
      <c r="H25" s="15">
        <f t="shared" si="1"/>
        <v>84840</v>
      </c>
    </row>
    <row r="26" spans="1:8" x14ac:dyDescent="0.2">
      <c r="A26" s="49">
        <v>3300</v>
      </c>
      <c r="B26" s="11" t="s">
        <v>86</v>
      </c>
      <c r="C26" s="15">
        <v>1714504</v>
      </c>
      <c r="D26" s="15">
        <v>68740</v>
      </c>
      <c r="E26" s="15">
        <f t="shared" si="0"/>
        <v>1783244</v>
      </c>
      <c r="F26" s="15">
        <v>571311.19999999995</v>
      </c>
      <c r="G26" s="15">
        <v>571311.19999999995</v>
      </c>
      <c r="H26" s="15">
        <f t="shared" si="1"/>
        <v>1211932.8</v>
      </c>
    </row>
    <row r="27" spans="1:8" x14ac:dyDescent="0.2">
      <c r="A27" s="49">
        <v>3400</v>
      </c>
      <c r="B27" s="11" t="s">
        <v>87</v>
      </c>
      <c r="C27" s="15">
        <v>407000</v>
      </c>
      <c r="D27" s="15">
        <v>96726.29</v>
      </c>
      <c r="E27" s="15">
        <f t="shared" si="0"/>
        <v>503726.29</v>
      </c>
      <c r="F27" s="15">
        <v>68203.429999999993</v>
      </c>
      <c r="G27" s="15">
        <v>68203.429999999993</v>
      </c>
      <c r="H27" s="15">
        <f t="shared" si="1"/>
        <v>435522.86</v>
      </c>
    </row>
    <row r="28" spans="1:8" x14ac:dyDescent="0.2">
      <c r="A28" s="49">
        <v>3500</v>
      </c>
      <c r="B28" s="11" t="s">
        <v>88</v>
      </c>
      <c r="C28" s="15">
        <v>1726396.04</v>
      </c>
      <c r="D28" s="15">
        <v>212650</v>
      </c>
      <c r="E28" s="15">
        <f t="shared" si="0"/>
        <v>1939046.04</v>
      </c>
      <c r="F28" s="15">
        <v>742504.23</v>
      </c>
      <c r="G28" s="15">
        <v>739306.23</v>
      </c>
      <c r="H28" s="15">
        <f t="shared" si="1"/>
        <v>1196541.81</v>
      </c>
    </row>
    <row r="29" spans="1:8" x14ac:dyDescent="0.2">
      <c r="A29" s="49">
        <v>3600</v>
      </c>
      <c r="B29" s="11" t="s">
        <v>89</v>
      </c>
      <c r="C29" s="15">
        <v>235280</v>
      </c>
      <c r="D29" s="15">
        <v>-90000</v>
      </c>
      <c r="E29" s="15">
        <f t="shared" si="0"/>
        <v>145280</v>
      </c>
      <c r="F29" s="15">
        <v>5788</v>
      </c>
      <c r="G29" s="15">
        <v>5788</v>
      </c>
      <c r="H29" s="15">
        <f t="shared" si="1"/>
        <v>139492</v>
      </c>
    </row>
    <row r="30" spans="1:8" x14ac:dyDescent="0.2">
      <c r="A30" s="49">
        <v>3700</v>
      </c>
      <c r="B30" s="11" t="s">
        <v>90</v>
      </c>
      <c r="C30" s="15">
        <v>329700</v>
      </c>
      <c r="D30" s="15">
        <v>-37740</v>
      </c>
      <c r="E30" s="15">
        <f t="shared" si="0"/>
        <v>291960</v>
      </c>
      <c r="F30" s="15">
        <v>23794.62</v>
      </c>
      <c r="G30" s="15">
        <v>23794.62</v>
      </c>
      <c r="H30" s="15">
        <f t="shared" si="1"/>
        <v>268165.38</v>
      </c>
    </row>
    <row r="31" spans="1:8" x14ac:dyDescent="0.2">
      <c r="A31" s="49">
        <v>3800</v>
      </c>
      <c r="B31" s="11" t="s">
        <v>91</v>
      </c>
      <c r="C31" s="15">
        <v>2652704.23</v>
      </c>
      <c r="D31" s="15">
        <v>10000</v>
      </c>
      <c r="E31" s="15">
        <f t="shared" si="0"/>
        <v>2662704.23</v>
      </c>
      <c r="F31" s="15">
        <v>1702959.91</v>
      </c>
      <c r="G31" s="15">
        <v>1702959.91</v>
      </c>
      <c r="H31" s="15">
        <f t="shared" si="1"/>
        <v>959744.32000000007</v>
      </c>
    </row>
    <row r="32" spans="1:8" x14ac:dyDescent="0.2">
      <c r="A32" s="49">
        <v>3900</v>
      </c>
      <c r="B32" s="11" t="s">
        <v>19</v>
      </c>
      <c r="C32" s="15">
        <v>1105800</v>
      </c>
      <c r="D32" s="15">
        <v>56522.77</v>
      </c>
      <c r="E32" s="15">
        <f t="shared" si="0"/>
        <v>1162322.77</v>
      </c>
      <c r="F32" s="15">
        <v>635696</v>
      </c>
      <c r="G32" s="15">
        <v>635696</v>
      </c>
      <c r="H32" s="15">
        <f t="shared" si="1"/>
        <v>526626.77</v>
      </c>
    </row>
    <row r="33" spans="1:8" x14ac:dyDescent="0.2">
      <c r="A33" s="48" t="s">
        <v>64</v>
      </c>
      <c r="B33" s="7"/>
      <c r="C33" s="15">
        <f>SUM(C34:C42)</f>
        <v>9780820.0399999991</v>
      </c>
      <c r="D33" s="15">
        <f>SUM(D34:D42)</f>
        <v>2755500</v>
      </c>
      <c r="E33" s="15">
        <f t="shared" si="0"/>
        <v>12536320.039999999</v>
      </c>
      <c r="F33" s="15">
        <f>SUM(F34:F42)</f>
        <v>5677686.9900000002</v>
      </c>
      <c r="G33" s="15">
        <f>SUM(G34:G42)</f>
        <v>5399192.5599999996</v>
      </c>
      <c r="H33" s="15">
        <f t="shared" si="1"/>
        <v>6858633.0499999989</v>
      </c>
    </row>
    <row r="34" spans="1:8" x14ac:dyDescent="0.2">
      <c r="A34" s="49">
        <v>4100</v>
      </c>
      <c r="B34" s="11" t="s">
        <v>92</v>
      </c>
      <c r="C34" s="15">
        <v>4388820</v>
      </c>
      <c r="D34" s="15">
        <v>48000</v>
      </c>
      <c r="E34" s="15">
        <f t="shared" si="0"/>
        <v>4436820</v>
      </c>
      <c r="F34" s="15">
        <v>2063256.76</v>
      </c>
      <c r="G34" s="15">
        <v>2063256.76</v>
      </c>
      <c r="H34" s="15">
        <f t="shared" si="1"/>
        <v>2373563.2400000002</v>
      </c>
    </row>
    <row r="35" spans="1:8" x14ac:dyDescent="0.2">
      <c r="A35" s="49">
        <v>4200</v>
      </c>
      <c r="B35" s="11" t="s">
        <v>93</v>
      </c>
      <c r="C35" s="15">
        <v>0</v>
      </c>
      <c r="D35" s="15">
        <v>0</v>
      </c>
      <c r="E35" s="15">
        <f t="shared" si="0"/>
        <v>0</v>
      </c>
      <c r="F35" s="15">
        <v>0</v>
      </c>
      <c r="G35" s="15">
        <v>0</v>
      </c>
      <c r="H35" s="15">
        <f t="shared" si="1"/>
        <v>0</v>
      </c>
    </row>
    <row r="36" spans="1:8" x14ac:dyDescent="0.2">
      <c r="A36" s="49">
        <v>4300</v>
      </c>
      <c r="B36" s="11" t="s">
        <v>94</v>
      </c>
      <c r="C36" s="15">
        <v>450000</v>
      </c>
      <c r="D36" s="15">
        <v>2972500</v>
      </c>
      <c r="E36" s="15">
        <f t="shared" si="0"/>
        <v>3422500</v>
      </c>
      <c r="F36" s="15">
        <v>1528494.43</v>
      </c>
      <c r="G36" s="15">
        <v>1250000</v>
      </c>
      <c r="H36" s="15">
        <f t="shared" si="1"/>
        <v>1894005.57</v>
      </c>
    </row>
    <row r="37" spans="1:8" x14ac:dyDescent="0.2">
      <c r="A37" s="49">
        <v>4400</v>
      </c>
      <c r="B37" s="11" t="s">
        <v>95</v>
      </c>
      <c r="C37" s="15">
        <v>4862000</v>
      </c>
      <c r="D37" s="15">
        <v>-265000</v>
      </c>
      <c r="E37" s="15">
        <f t="shared" si="0"/>
        <v>4597000</v>
      </c>
      <c r="F37" s="15">
        <v>2052215.8</v>
      </c>
      <c r="G37" s="15">
        <v>2052215.8</v>
      </c>
      <c r="H37" s="15">
        <f t="shared" si="1"/>
        <v>2544784.2000000002</v>
      </c>
    </row>
    <row r="38" spans="1:8" x14ac:dyDescent="0.2">
      <c r="A38" s="49">
        <v>4500</v>
      </c>
      <c r="B38" s="11" t="s">
        <v>41</v>
      </c>
      <c r="C38" s="15">
        <v>80000.039999999994</v>
      </c>
      <c r="D38" s="15">
        <v>0</v>
      </c>
      <c r="E38" s="15">
        <f t="shared" si="0"/>
        <v>80000.039999999994</v>
      </c>
      <c r="F38" s="15">
        <v>33720</v>
      </c>
      <c r="G38" s="15">
        <v>33720</v>
      </c>
      <c r="H38" s="15">
        <f t="shared" si="1"/>
        <v>46280.039999999994</v>
      </c>
    </row>
    <row r="39" spans="1:8" x14ac:dyDescent="0.2">
      <c r="A39" s="49">
        <v>4600</v>
      </c>
      <c r="B39" s="11" t="s">
        <v>96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9">
        <v>4700</v>
      </c>
      <c r="B40" s="11" t="s">
        <v>97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9">
        <v>4800</v>
      </c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49">
        <v>4900</v>
      </c>
      <c r="B42" s="11" t="s">
        <v>98</v>
      </c>
      <c r="C42" s="15">
        <v>0</v>
      </c>
      <c r="D42" s="15">
        <v>0</v>
      </c>
      <c r="E42" s="15">
        <f t="shared" si="0"/>
        <v>0</v>
      </c>
      <c r="F42" s="15">
        <v>0</v>
      </c>
      <c r="G42" s="15">
        <v>0</v>
      </c>
      <c r="H42" s="15">
        <f t="shared" si="1"/>
        <v>0</v>
      </c>
    </row>
    <row r="43" spans="1:8" x14ac:dyDescent="0.2">
      <c r="A43" s="48" t="s">
        <v>65</v>
      </c>
      <c r="B43" s="7"/>
      <c r="C43" s="15">
        <f>SUM(C44:C52)</f>
        <v>266499.96000000002</v>
      </c>
      <c r="D43" s="15">
        <f>SUM(D44:D52)</f>
        <v>130100</v>
      </c>
      <c r="E43" s="15">
        <f t="shared" si="0"/>
        <v>396599.96</v>
      </c>
      <c r="F43" s="15">
        <f>SUM(F44:F52)</f>
        <v>146161.01</v>
      </c>
      <c r="G43" s="15">
        <f>SUM(G44:G52)</f>
        <v>146161.01</v>
      </c>
      <c r="H43" s="15">
        <f t="shared" si="1"/>
        <v>250438.95</v>
      </c>
    </row>
    <row r="44" spans="1:8" x14ac:dyDescent="0.2">
      <c r="A44" s="49">
        <v>5100</v>
      </c>
      <c r="B44" s="11" t="s">
        <v>99</v>
      </c>
      <c r="C44" s="15">
        <v>114499.96</v>
      </c>
      <c r="D44" s="15">
        <v>107900</v>
      </c>
      <c r="E44" s="15">
        <f t="shared" si="0"/>
        <v>222399.96000000002</v>
      </c>
      <c r="F44" s="15">
        <v>39420</v>
      </c>
      <c r="G44" s="15">
        <v>39420</v>
      </c>
      <c r="H44" s="15">
        <f t="shared" si="1"/>
        <v>182979.96000000002</v>
      </c>
    </row>
    <row r="45" spans="1:8" x14ac:dyDescent="0.2">
      <c r="A45" s="49">
        <v>5200</v>
      </c>
      <c r="B45" s="11" t="s">
        <v>100</v>
      </c>
      <c r="C45" s="15">
        <v>72000</v>
      </c>
      <c r="D45" s="15">
        <v>0</v>
      </c>
      <c r="E45" s="15">
        <f t="shared" si="0"/>
        <v>72000</v>
      </c>
      <c r="F45" s="15">
        <v>68543.009999999995</v>
      </c>
      <c r="G45" s="15">
        <v>68543.009999999995</v>
      </c>
      <c r="H45" s="15">
        <f t="shared" si="1"/>
        <v>3456.9900000000052</v>
      </c>
    </row>
    <row r="46" spans="1:8" x14ac:dyDescent="0.2">
      <c r="A46" s="49">
        <v>5300</v>
      </c>
      <c r="B46" s="11" t="s">
        <v>101</v>
      </c>
      <c r="C46" s="15">
        <v>30000</v>
      </c>
      <c r="D46" s="15">
        <v>0</v>
      </c>
      <c r="E46" s="15">
        <f t="shared" si="0"/>
        <v>30000</v>
      </c>
      <c r="F46" s="15">
        <v>0</v>
      </c>
      <c r="G46" s="15">
        <v>0</v>
      </c>
      <c r="H46" s="15">
        <f t="shared" si="1"/>
        <v>30000</v>
      </c>
    </row>
    <row r="47" spans="1:8" x14ac:dyDescent="0.2">
      <c r="A47" s="49">
        <v>5400</v>
      </c>
      <c r="B47" s="11" t="s">
        <v>102</v>
      </c>
      <c r="C47" s="15">
        <v>0</v>
      </c>
      <c r="D47" s="15">
        <v>0</v>
      </c>
      <c r="E47" s="15">
        <f t="shared" si="0"/>
        <v>0</v>
      </c>
      <c r="F47" s="15">
        <v>0</v>
      </c>
      <c r="G47" s="15">
        <v>0</v>
      </c>
      <c r="H47" s="15">
        <f t="shared" si="1"/>
        <v>0</v>
      </c>
    </row>
    <row r="48" spans="1:8" x14ac:dyDescent="0.2">
      <c r="A48" s="49">
        <v>5500</v>
      </c>
      <c r="B48" s="11" t="s">
        <v>103</v>
      </c>
      <c r="C48" s="15">
        <v>0</v>
      </c>
      <c r="D48" s="15">
        <v>0</v>
      </c>
      <c r="E48" s="15">
        <f t="shared" si="0"/>
        <v>0</v>
      </c>
      <c r="F48" s="15">
        <v>0</v>
      </c>
      <c r="G48" s="15">
        <v>0</v>
      </c>
      <c r="H48" s="15">
        <f t="shared" si="1"/>
        <v>0</v>
      </c>
    </row>
    <row r="49" spans="1:8" x14ac:dyDescent="0.2">
      <c r="A49" s="49">
        <v>5600</v>
      </c>
      <c r="B49" s="11" t="s">
        <v>104</v>
      </c>
      <c r="C49" s="15">
        <v>50000</v>
      </c>
      <c r="D49" s="15">
        <v>7200</v>
      </c>
      <c r="E49" s="15">
        <f t="shared" si="0"/>
        <v>57200</v>
      </c>
      <c r="F49" s="15">
        <v>38198</v>
      </c>
      <c r="G49" s="15">
        <v>38198</v>
      </c>
      <c r="H49" s="15">
        <f t="shared" si="1"/>
        <v>19002</v>
      </c>
    </row>
    <row r="50" spans="1:8" x14ac:dyDescent="0.2">
      <c r="A50" s="49">
        <v>5700</v>
      </c>
      <c r="B50" s="11" t="s">
        <v>105</v>
      </c>
      <c r="C50" s="15">
        <v>0</v>
      </c>
      <c r="D50" s="15">
        <v>15000</v>
      </c>
      <c r="E50" s="15">
        <f t="shared" si="0"/>
        <v>15000</v>
      </c>
      <c r="F50" s="15">
        <v>0</v>
      </c>
      <c r="G50" s="15">
        <v>0</v>
      </c>
      <c r="H50" s="15">
        <f t="shared" si="1"/>
        <v>15000</v>
      </c>
    </row>
    <row r="51" spans="1:8" x14ac:dyDescent="0.2">
      <c r="A51" s="49">
        <v>5800</v>
      </c>
      <c r="B51" s="11" t="s">
        <v>106</v>
      </c>
      <c r="C51" s="15">
        <v>0</v>
      </c>
      <c r="D51" s="15">
        <v>0</v>
      </c>
      <c r="E51" s="15">
        <f t="shared" si="0"/>
        <v>0</v>
      </c>
      <c r="F51" s="15">
        <v>0</v>
      </c>
      <c r="G51" s="15">
        <v>0</v>
      </c>
      <c r="H51" s="15">
        <f t="shared" si="1"/>
        <v>0</v>
      </c>
    </row>
    <row r="52" spans="1:8" x14ac:dyDescent="0.2">
      <c r="A52" s="49">
        <v>5900</v>
      </c>
      <c r="B52" s="11" t="s">
        <v>107</v>
      </c>
      <c r="C52" s="15">
        <v>0</v>
      </c>
      <c r="D52" s="15">
        <v>0</v>
      </c>
      <c r="E52" s="15">
        <f t="shared" si="0"/>
        <v>0</v>
      </c>
      <c r="F52" s="15">
        <v>0</v>
      </c>
      <c r="G52" s="15">
        <v>0</v>
      </c>
      <c r="H52" s="15">
        <f t="shared" si="1"/>
        <v>0</v>
      </c>
    </row>
    <row r="53" spans="1:8" x14ac:dyDescent="0.2">
      <c r="A53" s="48" t="s">
        <v>66</v>
      </c>
      <c r="B53" s="7"/>
      <c r="C53" s="15">
        <f>SUM(C54:C56)</f>
        <v>0</v>
      </c>
      <c r="D53" s="15">
        <f>SUM(D54:D56)</f>
        <v>3915588.2</v>
      </c>
      <c r="E53" s="15">
        <f t="shared" si="0"/>
        <v>3915588.2</v>
      </c>
      <c r="F53" s="15">
        <f>SUM(F54:F56)</f>
        <v>2870271.82</v>
      </c>
      <c r="G53" s="15">
        <f>SUM(G54:G56)</f>
        <v>2870271.82</v>
      </c>
      <c r="H53" s="15">
        <f t="shared" si="1"/>
        <v>1045316.3800000004</v>
      </c>
    </row>
    <row r="54" spans="1:8" x14ac:dyDescent="0.2">
      <c r="A54" s="49">
        <v>6100</v>
      </c>
      <c r="B54" s="11" t="s">
        <v>108</v>
      </c>
      <c r="C54" s="15">
        <v>0</v>
      </c>
      <c r="D54" s="15">
        <v>3915588.2</v>
      </c>
      <c r="E54" s="15">
        <f t="shared" si="0"/>
        <v>3915588.2</v>
      </c>
      <c r="F54" s="15">
        <v>2870271.82</v>
      </c>
      <c r="G54" s="15">
        <v>2870271.82</v>
      </c>
      <c r="H54" s="15">
        <f t="shared" si="1"/>
        <v>1045316.3800000004</v>
      </c>
    </row>
    <row r="55" spans="1:8" x14ac:dyDescent="0.2">
      <c r="A55" s="49">
        <v>6200</v>
      </c>
      <c r="B55" s="11" t="s">
        <v>109</v>
      </c>
      <c r="C55" s="15">
        <v>0</v>
      </c>
      <c r="D55" s="15">
        <v>0</v>
      </c>
      <c r="E55" s="15">
        <f t="shared" si="0"/>
        <v>0</v>
      </c>
      <c r="F55" s="15">
        <v>0</v>
      </c>
      <c r="G55" s="15">
        <v>0</v>
      </c>
      <c r="H55" s="15">
        <f t="shared" si="1"/>
        <v>0</v>
      </c>
    </row>
    <row r="56" spans="1:8" x14ac:dyDescent="0.2">
      <c r="A56" s="49">
        <v>6300</v>
      </c>
      <c r="B56" s="11" t="s">
        <v>110</v>
      </c>
      <c r="C56" s="15">
        <v>0</v>
      </c>
      <c r="D56" s="15">
        <v>0</v>
      </c>
      <c r="E56" s="15">
        <f t="shared" si="0"/>
        <v>0</v>
      </c>
      <c r="F56" s="15">
        <v>0</v>
      </c>
      <c r="G56" s="15">
        <v>0</v>
      </c>
      <c r="H56" s="15">
        <f t="shared" si="1"/>
        <v>0</v>
      </c>
    </row>
    <row r="57" spans="1:8" x14ac:dyDescent="0.2">
      <c r="A57" s="48" t="s">
        <v>67</v>
      </c>
      <c r="B57" s="7"/>
      <c r="C57" s="15">
        <f>SUM(C58:C64)</f>
        <v>530000</v>
      </c>
      <c r="D57" s="15">
        <f>SUM(D58:D64)</f>
        <v>159045.44</v>
      </c>
      <c r="E57" s="15">
        <f t="shared" si="0"/>
        <v>689045.44</v>
      </c>
      <c r="F57" s="15">
        <f>SUM(F58:F64)</f>
        <v>0</v>
      </c>
      <c r="G57" s="15">
        <f>SUM(G58:G64)</f>
        <v>0</v>
      </c>
      <c r="H57" s="15">
        <f t="shared" si="1"/>
        <v>689045.44</v>
      </c>
    </row>
    <row r="58" spans="1:8" x14ac:dyDescent="0.2">
      <c r="A58" s="49">
        <v>7100</v>
      </c>
      <c r="B58" s="11" t="s">
        <v>111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49">
        <v>7200</v>
      </c>
      <c r="B59" s="11" t="s">
        <v>112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49">
        <v>7300</v>
      </c>
      <c r="B60" s="11" t="s">
        <v>113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49">
        <v>7400</v>
      </c>
      <c r="B61" s="11" t="s">
        <v>114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49">
        <v>7500</v>
      </c>
      <c r="B62" s="11" t="s">
        <v>115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49">
        <v>7600</v>
      </c>
      <c r="B63" s="11" t="s">
        <v>116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49">
        <v>7900</v>
      </c>
      <c r="B64" s="11" t="s">
        <v>117</v>
      </c>
      <c r="C64" s="15">
        <v>530000</v>
      </c>
      <c r="D64" s="15">
        <v>159045.44</v>
      </c>
      <c r="E64" s="15">
        <f t="shared" si="0"/>
        <v>689045.44</v>
      </c>
      <c r="F64" s="15">
        <v>0</v>
      </c>
      <c r="G64" s="15">
        <v>0</v>
      </c>
      <c r="H64" s="15">
        <f t="shared" si="1"/>
        <v>689045.44</v>
      </c>
    </row>
    <row r="65" spans="1:8" x14ac:dyDescent="0.2">
      <c r="A65" s="48" t="s">
        <v>68</v>
      </c>
      <c r="B65" s="7"/>
      <c r="C65" s="15">
        <f>SUM(C66:C68)</f>
        <v>26980000</v>
      </c>
      <c r="D65" s="15">
        <f>SUM(D66:D68)</f>
        <v>587086.01</v>
      </c>
      <c r="E65" s="15">
        <f t="shared" si="0"/>
        <v>27567086.010000002</v>
      </c>
      <c r="F65" s="15">
        <f>SUM(F66:F68)</f>
        <v>928838.49</v>
      </c>
      <c r="G65" s="15">
        <f>SUM(G66:G68)</f>
        <v>928838.49</v>
      </c>
      <c r="H65" s="15">
        <f t="shared" si="1"/>
        <v>26638247.520000003</v>
      </c>
    </row>
    <row r="66" spans="1:8" x14ac:dyDescent="0.2">
      <c r="A66" s="49">
        <v>8100</v>
      </c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49">
        <v>8300</v>
      </c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49">
        <v>8500</v>
      </c>
      <c r="B68" s="11" t="s">
        <v>40</v>
      </c>
      <c r="C68" s="15">
        <v>26980000</v>
      </c>
      <c r="D68" s="15">
        <v>587086.01</v>
      </c>
      <c r="E68" s="15">
        <f t="shared" si="0"/>
        <v>27567086.010000002</v>
      </c>
      <c r="F68" s="15">
        <v>928838.49</v>
      </c>
      <c r="G68" s="15">
        <v>928838.49</v>
      </c>
      <c r="H68" s="15">
        <f t="shared" si="1"/>
        <v>26638247.520000003</v>
      </c>
    </row>
    <row r="69" spans="1:8" x14ac:dyDescent="0.2">
      <c r="A69" s="48" t="s">
        <v>69</v>
      </c>
      <c r="B69" s="7"/>
      <c r="C69" s="15">
        <f>SUM(C70:C76)</f>
        <v>0</v>
      </c>
      <c r="D69" s="15">
        <f>SUM(D70:D76)</f>
        <v>0</v>
      </c>
      <c r="E69" s="15">
        <f t="shared" si="0"/>
        <v>0</v>
      </c>
      <c r="F69" s="15">
        <f>SUM(F70:F76)</f>
        <v>0</v>
      </c>
      <c r="G69" s="15">
        <f>SUM(G70:G76)</f>
        <v>0</v>
      </c>
      <c r="H69" s="15">
        <f t="shared" si="1"/>
        <v>0</v>
      </c>
    </row>
    <row r="70" spans="1:8" x14ac:dyDescent="0.2">
      <c r="A70" s="49">
        <v>9100</v>
      </c>
      <c r="B70" s="11" t="s">
        <v>118</v>
      </c>
      <c r="C70" s="15">
        <v>0</v>
      </c>
      <c r="D70" s="15">
        <v>0</v>
      </c>
      <c r="E70" s="15">
        <f t="shared" ref="E70:E76" si="2">C70+D70</f>
        <v>0</v>
      </c>
      <c r="F70" s="15">
        <v>0</v>
      </c>
      <c r="G70" s="15">
        <v>0</v>
      </c>
      <c r="H70" s="15">
        <f t="shared" ref="H70:H76" si="3">E70-F70</f>
        <v>0</v>
      </c>
    </row>
    <row r="71" spans="1:8" x14ac:dyDescent="0.2">
      <c r="A71" s="49">
        <v>9200</v>
      </c>
      <c r="B71" s="11" t="s">
        <v>119</v>
      </c>
      <c r="C71" s="15">
        <v>0</v>
      </c>
      <c r="D71" s="15">
        <v>0</v>
      </c>
      <c r="E71" s="15">
        <f t="shared" si="2"/>
        <v>0</v>
      </c>
      <c r="F71" s="15">
        <v>0</v>
      </c>
      <c r="G71" s="15">
        <v>0</v>
      </c>
      <c r="H71" s="15">
        <f t="shared" si="3"/>
        <v>0</v>
      </c>
    </row>
    <row r="72" spans="1:8" x14ac:dyDescent="0.2">
      <c r="A72" s="49">
        <v>9300</v>
      </c>
      <c r="B72" s="11" t="s">
        <v>120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49">
        <v>9400</v>
      </c>
      <c r="B73" s="11" t="s">
        <v>121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9">
        <v>9500</v>
      </c>
      <c r="B74" s="11" t="s">
        <v>122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9">
        <v>9600</v>
      </c>
      <c r="B75" s="11" t="s">
        <v>123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49">
        <v>9900</v>
      </c>
      <c r="B76" s="12" t="s">
        <v>124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53</v>
      </c>
      <c r="C77" s="17">
        <f t="shared" ref="C77:H77" si="4">SUM(C5+C13+C23+C33+C43+C53+C57+C65+C69)</f>
        <v>110991691.89999999</v>
      </c>
      <c r="D77" s="17">
        <f t="shared" si="4"/>
        <v>11603137.82</v>
      </c>
      <c r="E77" s="17">
        <f t="shared" si="4"/>
        <v>122594829.72000001</v>
      </c>
      <c r="F77" s="17">
        <f t="shared" si="4"/>
        <v>47495661.479999997</v>
      </c>
      <c r="G77" s="17">
        <f t="shared" si="4"/>
        <v>47201026.549999997</v>
      </c>
      <c r="H77" s="17">
        <f t="shared" si="4"/>
        <v>75099168.24000001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zoomScaleNormal="100" workbookViewId="0">
      <selection activeCell="G26" sqref="G26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2" t="s">
        <v>129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0">
        <v>83135191.900000006</v>
      </c>
      <c r="D6" s="50">
        <v>6811318.1699999999</v>
      </c>
      <c r="E6" s="50">
        <f>C6+D6</f>
        <v>89946510.070000008</v>
      </c>
      <c r="F6" s="50">
        <v>43516670.159999996</v>
      </c>
      <c r="G6" s="50">
        <v>43222035.229999997</v>
      </c>
      <c r="H6" s="50">
        <f>E6-F6</f>
        <v>46429839.910000011</v>
      </c>
    </row>
    <row r="7" spans="1:8" x14ac:dyDescent="0.2">
      <c r="A7" s="5"/>
      <c r="B7" s="18"/>
      <c r="C7" s="50"/>
      <c r="D7" s="50"/>
      <c r="E7" s="50"/>
      <c r="F7" s="50"/>
      <c r="G7" s="50"/>
      <c r="H7" s="50"/>
    </row>
    <row r="8" spans="1:8" x14ac:dyDescent="0.2">
      <c r="A8" s="5"/>
      <c r="B8" s="18" t="s">
        <v>1</v>
      </c>
      <c r="C8" s="50">
        <v>27776499.960000001</v>
      </c>
      <c r="D8" s="50">
        <v>4791819.6500000004</v>
      </c>
      <c r="E8" s="50">
        <f>C8+D8</f>
        <v>32568319.609999999</v>
      </c>
      <c r="F8" s="50">
        <v>3945271.32</v>
      </c>
      <c r="G8" s="50">
        <v>3945271.32</v>
      </c>
      <c r="H8" s="50">
        <f>E8-F8</f>
        <v>28623048.289999999</v>
      </c>
    </row>
    <row r="9" spans="1:8" x14ac:dyDescent="0.2">
      <c r="A9" s="5"/>
      <c r="B9" s="18"/>
      <c r="C9" s="50"/>
      <c r="D9" s="50"/>
      <c r="E9" s="50"/>
      <c r="F9" s="50"/>
      <c r="G9" s="50"/>
      <c r="H9" s="50"/>
    </row>
    <row r="10" spans="1:8" x14ac:dyDescent="0.2">
      <c r="A10" s="5"/>
      <c r="B10" s="18" t="s">
        <v>2</v>
      </c>
      <c r="C10" s="50">
        <v>0</v>
      </c>
      <c r="D10" s="50">
        <v>0</v>
      </c>
      <c r="E10" s="50">
        <f>C10+D10</f>
        <v>0</v>
      </c>
      <c r="F10" s="50">
        <v>0</v>
      </c>
      <c r="G10" s="50">
        <v>0</v>
      </c>
      <c r="H10" s="50">
        <f>E10-F10</f>
        <v>0</v>
      </c>
    </row>
    <row r="11" spans="1:8" x14ac:dyDescent="0.2">
      <c r="A11" s="5"/>
      <c r="B11" s="18"/>
      <c r="C11" s="50"/>
      <c r="D11" s="50"/>
      <c r="E11" s="50"/>
      <c r="F11" s="50"/>
      <c r="G11" s="50"/>
      <c r="H11" s="50"/>
    </row>
    <row r="12" spans="1:8" x14ac:dyDescent="0.2">
      <c r="A12" s="5"/>
      <c r="B12" s="18" t="s">
        <v>41</v>
      </c>
      <c r="C12" s="50">
        <v>80000.039999999994</v>
      </c>
      <c r="D12" s="50">
        <v>0</v>
      </c>
      <c r="E12" s="50">
        <f>C12+D12</f>
        <v>80000.039999999994</v>
      </c>
      <c r="F12" s="50">
        <v>33720</v>
      </c>
      <c r="G12" s="50">
        <v>33720</v>
      </c>
      <c r="H12" s="50">
        <f>E12-F12</f>
        <v>46280.039999999994</v>
      </c>
    </row>
    <row r="13" spans="1:8" x14ac:dyDescent="0.2">
      <c r="A13" s="5"/>
      <c r="B13" s="18"/>
      <c r="C13" s="50"/>
      <c r="D13" s="50"/>
      <c r="E13" s="50"/>
      <c r="F13" s="50"/>
      <c r="G13" s="50"/>
      <c r="H13" s="50"/>
    </row>
    <row r="14" spans="1:8" x14ac:dyDescent="0.2">
      <c r="A14" s="5"/>
      <c r="B14" s="18" t="s">
        <v>38</v>
      </c>
      <c r="C14" s="50">
        <v>0</v>
      </c>
      <c r="D14" s="50">
        <v>0</v>
      </c>
      <c r="E14" s="50">
        <f>C14+D14</f>
        <v>0</v>
      </c>
      <c r="F14" s="50">
        <v>0</v>
      </c>
      <c r="G14" s="50">
        <v>0</v>
      </c>
      <c r="H14" s="50">
        <f>E14-F14</f>
        <v>0</v>
      </c>
    </row>
    <row r="15" spans="1:8" x14ac:dyDescent="0.2">
      <c r="A15" s="6"/>
      <c r="B15" s="19"/>
      <c r="C15" s="51"/>
      <c r="D15" s="51"/>
      <c r="E15" s="51"/>
      <c r="F15" s="51"/>
      <c r="G15" s="51"/>
      <c r="H15" s="51"/>
    </row>
    <row r="16" spans="1:8" x14ac:dyDescent="0.2">
      <c r="A16" s="20"/>
      <c r="B16" s="13" t="s">
        <v>53</v>
      </c>
      <c r="C16" s="17">
        <f>SUM(C6+C8+C10+C12+C14)</f>
        <v>110991691.90000002</v>
      </c>
      <c r="D16" s="17">
        <f>SUM(D6+D8+D10+D12+D14)</f>
        <v>11603137.82</v>
      </c>
      <c r="E16" s="17">
        <f>SUM(E6+E8+E10+E12+E14)</f>
        <v>122594829.72000001</v>
      </c>
      <c r="F16" s="17">
        <f t="shared" ref="F16:H16" si="0">SUM(F6+F8+F10+F12+F14)</f>
        <v>47495661.479999997</v>
      </c>
      <c r="G16" s="17">
        <f t="shared" si="0"/>
        <v>47201026.549999997</v>
      </c>
      <c r="H16" s="17">
        <f t="shared" si="0"/>
        <v>75099168.240000024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showGridLines="0" topLeftCell="A27" workbookViewId="0">
      <selection activeCell="A42" sqref="A42:J42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2" t="s">
        <v>166</v>
      </c>
      <c r="B1" s="53"/>
      <c r="C1" s="53"/>
      <c r="D1" s="53"/>
      <c r="E1" s="53"/>
      <c r="F1" s="53"/>
      <c r="G1" s="53"/>
      <c r="H1" s="54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57" t="s">
        <v>54</v>
      </c>
      <c r="B3" s="58"/>
      <c r="C3" s="52" t="s">
        <v>60</v>
      </c>
      <c r="D3" s="53"/>
      <c r="E3" s="53"/>
      <c r="F3" s="53"/>
      <c r="G3" s="54"/>
      <c r="H3" s="55" t="s">
        <v>59</v>
      </c>
    </row>
    <row r="4" spans="1:8" ht="24.95" customHeight="1" x14ac:dyDescent="0.2">
      <c r="A4" s="59"/>
      <c r="B4" s="60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56"/>
    </row>
    <row r="5" spans="1:8" x14ac:dyDescent="0.2">
      <c r="A5" s="61"/>
      <c r="B5" s="62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130</v>
      </c>
      <c r="B7" s="22"/>
      <c r="C7" s="15">
        <v>10933676.09</v>
      </c>
      <c r="D7" s="15">
        <v>-380436.32</v>
      </c>
      <c r="E7" s="15">
        <f>C7+D7</f>
        <v>10553239.77</v>
      </c>
      <c r="F7" s="15">
        <v>5133068.13</v>
      </c>
      <c r="G7" s="15">
        <v>5129011.13</v>
      </c>
      <c r="H7" s="15">
        <f>E7-F7</f>
        <v>5420171.6399999997</v>
      </c>
    </row>
    <row r="8" spans="1:8" x14ac:dyDescent="0.2">
      <c r="A8" s="4" t="s">
        <v>131</v>
      </c>
      <c r="B8" s="22"/>
      <c r="C8" s="15">
        <v>1099856.6200000001</v>
      </c>
      <c r="D8" s="15">
        <v>30121.42</v>
      </c>
      <c r="E8" s="15">
        <f t="shared" ref="E8:E13" si="0">C8+D8</f>
        <v>1129978.04</v>
      </c>
      <c r="F8" s="15">
        <v>646069.37</v>
      </c>
      <c r="G8" s="15">
        <v>646069.37</v>
      </c>
      <c r="H8" s="15">
        <f t="shared" ref="H8:H13" si="1">E8-F8</f>
        <v>483908.67000000004</v>
      </c>
    </row>
    <row r="9" spans="1:8" x14ac:dyDescent="0.2">
      <c r="A9" s="4" t="s">
        <v>132</v>
      </c>
      <c r="B9" s="22"/>
      <c r="C9" s="15">
        <v>3525154.69</v>
      </c>
      <c r="D9" s="15">
        <v>9502</v>
      </c>
      <c r="E9" s="15">
        <f t="shared" si="0"/>
        <v>3534656.69</v>
      </c>
      <c r="F9" s="15">
        <v>1555398.93</v>
      </c>
      <c r="G9" s="15">
        <v>1555398.93</v>
      </c>
      <c r="H9" s="15">
        <f t="shared" si="1"/>
        <v>1979257.76</v>
      </c>
    </row>
    <row r="10" spans="1:8" x14ac:dyDescent="0.2">
      <c r="A10" s="4" t="s">
        <v>133</v>
      </c>
      <c r="B10" s="22"/>
      <c r="C10" s="15">
        <v>848735.44</v>
      </c>
      <c r="D10" s="15">
        <v>43380.06</v>
      </c>
      <c r="E10" s="15">
        <f t="shared" si="0"/>
        <v>892115.5</v>
      </c>
      <c r="F10" s="15">
        <v>400987.39</v>
      </c>
      <c r="G10" s="15">
        <v>400987.39</v>
      </c>
      <c r="H10" s="15">
        <f t="shared" si="1"/>
        <v>491128.11</v>
      </c>
    </row>
    <row r="11" spans="1:8" x14ac:dyDescent="0.2">
      <c r="A11" s="4" t="s">
        <v>134</v>
      </c>
      <c r="B11" s="22"/>
      <c r="C11" s="15">
        <v>2403094.12</v>
      </c>
      <c r="D11" s="15">
        <v>196196.88</v>
      </c>
      <c r="E11" s="15">
        <f t="shared" si="0"/>
        <v>2599291</v>
      </c>
      <c r="F11" s="15">
        <v>785454.65</v>
      </c>
      <c r="G11" s="15">
        <v>785454.65</v>
      </c>
      <c r="H11" s="15">
        <f t="shared" si="1"/>
        <v>1813836.35</v>
      </c>
    </row>
    <row r="12" spans="1:8" x14ac:dyDescent="0.2">
      <c r="A12" s="4" t="s">
        <v>135</v>
      </c>
      <c r="B12" s="22"/>
      <c r="C12" s="15">
        <v>618737.68000000005</v>
      </c>
      <c r="D12" s="15">
        <v>25000</v>
      </c>
      <c r="E12" s="15">
        <f t="shared" si="0"/>
        <v>643737.68000000005</v>
      </c>
      <c r="F12" s="15">
        <v>254533.76000000001</v>
      </c>
      <c r="G12" s="15">
        <v>254533.76000000001</v>
      </c>
      <c r="H12" s="15">
        <f t="shared" si="1"/>
        <v>389203.92000000004</v>
      </c>
    </row>
    <row r="13" spans="1:8" x14ac:dyDescent="0.2">
      <c r="A13" s="4" t="s">
        <v>136</v>
      </c>
      <c r="B13" s="22"/>
      <c r="C13" s="15">
        <v>14777737.640000001</v>
      </c>
      <c r="D13" s="15">
        <v>-26440.23</v>
      </c>
      <c r="E13" s="15">
        <f t="shared" si="0"/>
        <v>14751297.41</v>
      </c>
      <c r="F13" s="15">
        <v>6887522.3300000001</v>
      </c>
      <c r="G13" s="15">
        <v>6887522.3300000001</v>
      </c>
      <c r="H13" s="15">
        <f t="shared" si="1"/>
        <v>7863775.0800000001</v>
      </c>
    </row>
    <row r="14" spans="1:8" x14ac:dyDescent="0.2">
      <c r="A14" s="4" t="s">
        <v>137</v>
      </c>
      <c r="B14" s="22"/>
      <c r="C14" s="15">
        <v>833941.92</v>
      </c>
      <c r="D14" s="15">
        <v>46761.98</v>
      </c>
      <c r="E14" s="15">
        <f t="shared" ref="E14" si="2">C14+D14</f>
        <v>880703.9</v>
      </c>
      <c r="F14" s="15">
        <v>364101.5</v>
      </c>
      <c r="G14" s="15">
        <v>364101.5</v>
      </c>
      <c r="H14" s="15">
        <f t="shared" ref="H14" si="3">E14-F14</f>
        <v>516602.4</v>
      </c>
    </row>
    <row r="15" spans="1:8" x14ac:dyDescent="0.2">
      <c r="A15" s="4" t="s">
        <v>138</v>
      </c>
      <c r="B15" s="22"/>
      <c r="C15" s="15">
        <v>10115032.15</v>
      </c>
      <c r="D15" s="15">
        <v>2285121.44</v>
      </c>
      <c r="E15" s="15">
        <f t="shared" ref="E15" si="4">C15+D15</f>
        <v>12400153.59</v>
      </c>
      <c r="F15" s="15">
        <v>5147264.13</v>
      </c>
      <c r="G15" s="15">
        <v>5142887.1399999997</v>
      </c>
      <c r="H15" s="15">
        <f t="shared" ref="H15" si="5">E15-F15</f>
        <v>7252889.46</v>
      </c>
    </row>
    <row r="16" spans="1:8" x14ac:dyDescent="0.2">
      <c r="A16" s="4" t="s">
        <v>139</v>
      </c>
      <c r="B16" s="22"/>
      <c r="C16" s="15">
        <v>650573.94999999995</v>
      </c>
      <c r="D16" s="15">
        <v>212635.23</v>
      </c>
      <c r="E16" s="15">
        <f t="shared" ref="E16" si="6">C16+D16</f>
        <v>863209.17999999993</v>
      </c>
      <c r="F16" s="15">
        <v>432977.29</v>
      </c>
      <c r="G16" s="15">
        <v>432977.29</v>
      </c>
      <c r="H16" s="15">
        <f t="shared" ref="H16" si="7">E16-F16</f>
        <v>430231.88999999996</v>
      </c>
    </row>
    <row r="17" spans="1:8" x14ac:dyDescent="0.2">
      <c r="A17" s="4" t="s">
        <v>140</v>
      </c>
      <c r="B17" s="22"/>
      <c r="C17" s="15">
        <v>314676.94</v>
      </c>
      <c r="D17" s="15">
        <v>0</v>
      </c>
      <c r="E17" s="15">
        <f t="shared" ref="E17" si="8">C17+D17</f>
        <v>314676.94</v>
      </c>
      <c r="F17" s="15">
        <v>141959.51999999999</v>
      </c>
      <c r="G17" s="15">
        <v>141959.51999999999</v>
      </c>
      <c r="H17" s="15">
        <f t="shared" ref="H17" si="9">E17-F17</f>
        <v>172717.42</v>
      </c>
    </row>
    <row r="18" spans="1:8" x14ac:dyDescent="0.2">
      <c r="A18" s="4" t="s">
        <v>141</v>
      </c>
      <c r="B18" s="22"/>
      <c r="C18" s="15">
        <v>24026113.359999999</v>
      </c>
      <c r="D18" s="15">
        <v>4375215.78</v>
      </c>
      <c r="E18" s="15">
        <f t="shared" ref="E18" si="10">C18+D18</f>
        <v>28401329.140000001</v>
      </c>
      <c r="F18" s="15">
        <v>3715257.61</v>
      </c>
      <c r="G18" s="15">
        <v>3715257.61</v>
      </c>
      <c r="H18" s="15">
        <f t="shared" ref="H18" si="11">E18-F18</f>
        <v>24686071.530000001</v>
      </c>
    </row>
    <row r="19" spans="1:8" x14ac:dyDescent="0.2">
      <c r="A19" s="4" t="s">
        <v>142</v>
      </c>
      <c r="B19" s="22"/>
      <c r="C19" s="15">
        <v>7209877.9900000002</v>
      </c>
      <c r="D19" s="15">
        <v>569498.13</v>
      </c>
      <c r="E19" s="15">
        <f t="shared" ref="E19" si="12">C19+D19</f>
        <v>7779376.1200000001</v>
      </c>
      <c r="F19" s="15">
        <v>5222764.62</v>
      </c>
      <c r="G19" s="15">
        <v>5222764.62</v>
      </c>
      <c r="H19" s="15">
        <f t="shared" ref="H19" si="13">E19-F19</f>
        <v>2556611.5</v>
      </c>
    </row>
    <row r="20" spans="1:8" x14ac:dyDescent="0.2">
      <c r="A20" s="4" t="s">
        <v>143</v>
      </c>
      <c r="B20" s="22"/>
      <c r="C20" s="15">
        <v>8043252.8799999999</v>
      </c>
      <c r="D20" s="15">
        <v>429923.45</v>
      </c>
      <c r="E20" s="15">
        <f t="shared" ref="E20" si="14">C20+D20</f>
        <v>8473176.3300000001</v>
      </c>
      <c r="F20" s="15">
        <v>4407281.55</v>
      </c>
      <c r="G20" s="15">
        <v>4399923.04</v>
      </c>
      <c r="H20" s="15">
        <f t="shared" ref="H20" si="15">E20-F20</f>
        <v>4065894.7800000003</v>
      </c>
    </row>
    <row r="21" spans="1:8" x14ac:dyDescent="0.2">
      <c r="A21" s="4" t="s">
        <v>144</v>
      </c>
      <c r="B21" s="22"/>
      <c r="C21" s="15">
        <v>1128452.8400000001</v>
      </c>
      <c r="D21" s="15">
        <v>340005.48</v>
      </c>
      <c r="E21" s="15">
        <f t="shared" ref="E21" si="16">C21+D21</f>
        <v>1468458.32</v>
      </c>
      <c r="F21" s="15">
        <v>794067.97</v>
      </c>
      <c r="G21" s="15">
        <v>794067.97</v>
      </c>
      <c r="H21" s="15">
        <f t="shared" ref="H21" si="17">E21-F21</f>
        <v>674390.35000000009</v>
      </c>
    </row>
    <row r="22" spans="1:8" x14ac:dyDescent="0.2">
      <c r="A22" s="4" t="s">
        <v>145</v>
      </c>
      <c r="B22" s="22"/>
      <c r="C22" s="15">
        <v>1316653.3999999999</v>
      </c>
      <c r="D22" s="15">
        <v>-121523.63</v>
      </c>
      <c r="E22" s="15">
        <f t="shared" ref="E22" si="18">C22+D22</f>
        <v>1195129.77</v>
      </c>
      <c r="F22" s="15">
        <v>470460.98</v>
      </c>
      <c r="G22" s="15">
        <v>470460.98</v>
      </c>
      <c r="H22" s="15">
        <f t="shared" ref="H22" si="19">E22-F22</f>
        <v>724668.79</v>
      </c>
    </row>
    <row r="23" spans="1:8" x14ac:dyDescent="0.2">
      <c r="A23" s="4" t="s">
        <v>146</v>
      </c>
      <c r="B23" s="22"/>
      <c r="C23" s="15">
        <v>209626.79</v>
      </c>
      <c r="D23" s="15">
        <v>-12600</v>
      </c>
      <c r="E23" s="15">
        <f t="shared" ref="E23" si="20">C23+D23</f>
        <v>197026.79</v>
      </c>
      <c r="F23" s="15">
        <v>80403.16</v>
      </c>
      <c r="G23" s="15">
        <v>80403.16</v>
      </c>
      <c r="H23" s="15">
        <f t="shared" ref="H23" si="21">E23-F23</f>
        <v>116623.63</v>
      </c>
    </row>
    <row r="24" spans="1:8" x14ac:dyDescent="0.2">
      <c r="A24" s="4" t="s">
        <v>147</v>
      </c>
      <c r="B24" s="22"/>
      <c r="C24" s="15">
        <v>710882.26</v>
      </c>
      <c r="D24" s="15">
        <v>12000</v>
      </c>
      <c r="E24" s="15">
        <f t="shared" ref="E24" si="22">C24+D24</f>
        <v>722882.26</v>
      </c>
      <c r="F24" s="15">
        <v>264872.33</v>
      </c>
      <c r="G24" s="15">
        <v>264872.33</v>
      </c>
      <c r="H24" s="15">
        <f t="shared" ref="H24" si="23">E24-F24</f>
        <v>458009.93</v>
      </c>
    </row>
    <row r="25" spans="1:8" x14ac:dyDescent="0.2">
      <c r="A25" s="4" t="s">
        <v>148</v>
      </c>
      <c r="B25" s="22"/>
      <c r="C25" s="15">
        <v>391357.68</v>
      </c>
      <c r="D25" s="15">
        <v>-36180.01</v>
      </c>
      <c r="E25" s="15">
        <f t="shared" ref="E25" si="24">C25+D25</f>
        <v>355177.67</v>
      </c>
      <c r="F25" s="15">
        <v>150679.07999999999</v>
      </c>
      <c r="G25" s="15">
        <v>150679.07999999999</v>
      </c>
      <c r="H25" s="15">
        <f t="shared" ref="H25" si="25">E25-F25</f>
        <v>204498.59</v>
      </c>
    </row>
    <row r="26" spans="1:8" x14ac:dyDescent="0.2">
      <c r="A26" s="4" t="s">
        <v>149</v>
      </c>
      <c r="B26" s="22"/>
      <c r="C26" s="15">
        <v>3302883.68</v>
      </c>
      <c r="D26" s="15">
        <v>137000</v>
      </c>
      <c r="E26" s="15">
        <f t="shared" ref="E26" si="26">C26+D26</f>
        <v>3439883.68</v>
      </c>
      <c r="F26" s="15">
        <v>2823720.19</v>
      </c>
      <c r="G26" s="15">
        <v>2823720.19</v>
      </c>
      <c r="H26" s="15">
        <f t="shared" ref="H26" si="27">E26-F26</f>
        <v>616163.49000000022</v>
      </c>
    </row>
    <row r="27" spans="1:8" x14ac:dyDescent="0.2">
      <c r="A27" s="4" t="s">
        <v>150</v>
      </c>
      <c r="B27" s="22"/>
      <c r="C27" s="15">
        <v>2760422.14</v>
      </c>
      <c r="D27" s="15">
        <v>-160623.53</v>
      </c>
      <c r="E27" s="15">
        <f t="shared" ref="E27" si="28">C27+D27</f>
        <v>2599798.6100000003</v>
      </c>
      <c r="F27" s="15">
        <v>643750.82999999996</v>
      </c>
      <c r="G27" s="15">
        <v>643750.82999999996</v>
      </c>
      <c r="H27" s="15">
        <f t="shared" ref="H27" si="29">E27-F27</f>
        <v>1956047.7800000003</v>
      </c>
    </row>
    <row r="28" spans="1:8" x14ac:dyDescent="0.2">
      <c r="A28" s="4" t="s">
        <v>151</v>
      </c>
      <c r="B28" s="22"/>
      <c r="C28" s="15">
        <v>1579530.01</v>
      </c>
      <c r="D28" s="15">
        <v>-16345.69</v>
      </c>
      <c r="E28" s="15">
        <f t="shared" ref="E28" si="30">C28+D28</f>
        <v>1563184.32</v>
      </c>
      <c r="F28" s="15">
        <v>186880.74</v>
      </c>
      <c r="G28" s="15">
        <v>186880.74</v>
      </c>
      <c r="H28" s="15">
        <f t="shared" ref="H28" si="31">E28-F28</f>
        <v>1376303.58</v>
      </c>
    </row>
    <row r="29" spans="1:8" x14ac:dyDescent="0.2">
      <c r="A29" s="4" t="s">
        <v>152</v>
      </c>
      <c r="B29" s="22"/>
      <c r="C29" s="15">
        <v>3438091.32</v>
      </c>
      <c r="D29" s="15">
        <v>2949273.1</v>
      </c>
      <c r="E29" s="15">
        <f t="shared" ref="E29" si="32">C29+D29</f>
        <v>6387364.4199999999</v>
      </c>
      <c r="F29" s="15">
        <v>2439562.92</v>
      </c>
      <c r="G29" s="15">
        <v>2160720.4900000002</v>
      </c>
      <c r="H29" s="15">
        <f t="shared" ref="H29" si="33">E29-F29</f>
        <v>3947801.5</v>
      </c>
    </row>
    <row r="30" spans="1:8" x14ac:dyDescent="0.2">
      <c r="A30" s="4" t="s">
        <v>153</v>
      </c>
      <c r="B30" s="22"/>
      <c r="C30" s="15">
        <v>3469986.96</v>
      </c>
      <c r="D30" s="15">
        <v>-61102.35</v>
      </c>
      <c r="E30" s="15">
        <f t="shared" ref="E30" si="34">C30+D30</f>
        <v>3408884.61</v>
      </c>
      <c r="F30" s="15">
        <v>1179901.82</v>
      </c>
      <c r="G30" s="15">
        <v>1179901.82</v>
      </c>
      <c r="H30" s="15">
        <f t="shared" ref="H30" si="35">E30-F30</f>
        <v>2228982.79</v>
      </c>
    </row>
    <row r="31" spans="1:8" x14ac:dyDescent="0.2">
      <c r="A31" s="4" t="s">
        <v>154</v>
      </c>
      <c r="B31" s="22"/>
      <c r="C31" s="15">
        <v>2590042.02</v>
      </c>
      <c r="D31" s="15">
        <v>-3600</v>
      </c>
      <c r="E31" s="15">
        <f t="shared" ref="E31" si="36">C31+D31</f>
        <v>2586442.02</v>
      </c>
      <c r="F31" s="15">
        <v>1505238.2</v>
      </c>
      <c r="G31" s="15">
        <v>1505238.2</v>
      </c>
      <c r="H31" s="15">
        <f t="shared" ref="H31" si="37">E31-F31</f>
        <v>1081203.82</v>
      </c>
    </row>
    <row r="32" spans="1:8" x14ac:dyDescent="0.2">
      <c r="A32" s="4" t="s">
        <v>155</v>
      </c>
      <c r="B32" s="22"/>
      <c r="C32" s="15">
        <v>220261.84</v>
      </c>
      <c r="D32" s="15">
        <v>-15990.58</v>
      </c>
      <c r="E32" s="15">
        <f t="shared" ref="E32" si="38">C32+D32</f>
        <v>204271.26</v>
      </c>
      <c r="F32" s="15">
        <v>91071.56</v>
      </c>
      <c r="G32" s="15">
        <v>91071.56</v>
      </c>
      <c r="H32" s="15">
        <f t="shared" ref="H32" si="39">E32-F32</f>
        <v>113199.70000000001</v>
      </c>
    </row>
    <row r="33" spans="1:8" x14ac:dyDescent="0.2">
      <c r="A33" s="4" t="s">
        <v>156</v>
      </c>
      <c r="B33" s="22"/>
      <c r="C33" s="15">
        <v>283120.84999999998</v>
      </c>
      <c r="D33" s="15">
        <v>0</v>
      </c>
      <c r="E33" s="15">
        <f t="shared" ref="E33" si="40">C33+D33</f>
        <v>283120.84999999998</v>
      </c>
      <c r="F33" s="15">
        <v>126509.73</v>
      </c>
      <c r="G33" s="15">
        <v>126509.73</v>
      </c>
      <c r="H33" s="15">
        <f t="shared" ref="H33" si="41">E33-F33</f>
        <v>156611.12</v>
      </c>
    </row>
    <row r="34" spans="1:8" x14ac:dyDescent="0.2">
      <c r="A34" s="4" t="s">
        <v>157</v>
      </c>
      <c r="B34" s="22"/>
      <c r="C34" s="15">
        <v>1163564.8400000001</v>
      </c>
      <c r="D34" s="15">
        <v>-36813.839999999997</v>
      </c>
      <c r="E34" s="15">
        <f t="shared" ref="E34" si="42">C34+D34</f>
        <v>1126751</v>
      </c>
      <c r="F34" s="15">
        <v>380720.04</v>
      </c>
      <c r="G34" s="15">
        <v>380720.04</v>
      </c>
      <c r="H34" s="15">
        <f t="shared" ref="H34" si="43">E34-F34</f>
        <v>746030.96</v>
      </c>
    </row>
    <row r="35" spans="1:8" x14ac:dyDescent="0.2">
      <c r="A35" s="4" t="s">
        <v>158</v>
      </c>
      <c r="B35" s="22"/>
      <c r="C35" s="15">
        <v>806342.52</v>
      </c>
      <c r="D35" s="15">
        <v>173532.34</v>
      </c>
      <c r="E35" s="15">
        <f t="shared" ref="E35" si="44">C35+D35</f>
        <v>979874.86</v>
      </c>
      <c r="F35" s="15">
        <v>376626.06</v>
      </c>
      <c r="G35" s="15">
        <v>376626.06</v>
      </c>
      <c r="H35" s="15">
        <f t="shared" ref="H35" si="45">E35-F35</f>
        <v>603248.80000000005</v>
      </c>
    </row>
    <row r="36" spans="1:8" x14ac:dyDescent="0.2">
      <c r="A36" s="4" t="s">
        <v>159</v>
      </c>
      <c r="B36" s="22"/>
      <c r="C36" s="15">
        <v>744741.57</v>
      </c>
      <c r="D36" s="15">
        <v>25556.07</v>
      </c>
      <c r="E36" s="15">
        <f t="shared" ref="E36" si="46">C36+D36</f>
        <v>770297.6399999999</v>
      </c>
      <c r="F36" s="15">
        <v>290829.53999999998</v>
      </c>
      <c r="G36" s="15">
        <v>290829.53999999998</v>
      </c>
      <c r="H36" s="15">
        <f t="shared" ref="H36" si="47">E36-F36</f>
        <v>479468.09999999992</v>
      </c>
    </row>
    <row r="37" spans="1:8" x14ac:dyDescent="0.2">
      <c r="A37" s="4" t="s">
        <v>160</v>
      </c>
      <c r="B37" s="22"/>
      <c r="C37" s="15">
        <v>1001042.12</v>
      </c>
      <c r="D37" s="15">
        <v>-55319.63</v>
      </c>
      <c r="E37" s="15">
        <f t="shared" ref="E37" si="48">C37+D37</f>
        <v>945722.49</v>
      </c>
      <c r="F37" s="15">
        <v>355934.08</v>
      </c>
      <c r="G37" s="15">
        <v>355934.08</v>
      </c>
      <c r="H37" s="15">
        <f t="shared" ref="H37" si="49">E37-F37</f>
        <v>589788.40999999992</v>
      </c>
    </row>
    <row r="38" spans="1:8" x14ac:dyDescent="0.2">
      <c r="A38" s="4" t="s">
        <v>161</v>
      </c>
      <c r="B38" s="22"/>
      <c r="C38" s="15">
        <v>260543.82</v>
      </c>
      <c r="D38" s="15">
        <v>203000</v>
      </c>
      <c r="E38" s="15">
        <f t="shared" ref="E38" si="50">C38+D38</f>
        <v>463543.82</v>
      </c>
      <c r="F38" s="15">
        <v>115270.71</v>
      </c>
      <c r="G38" s="15">
        <v>115270.71</v>
      </c>
      <c r="H38" s="15">
        <f t="shared" ref="H38" si="51">E38-F38</f>
        <v>348273.11</v>
      </c>
    </row>
    <row r="39" spans="1:8" x14ac:dyDescent="0.2">
      <c r="A39" s="4" t="s">
        <v>162</v>
      </c>
      <c r="B39" s="22"/>
      <c r="C39" s="15">
        <v>86045.94</v>
      </c>
      <c r="D39" s="15">
        <v>0</v>
      </c>
      <c r="E39" s="15">
        <f t="shared" ref="E39" si="52">C39+D39</f>
        <v>86045.94</v>
      </c>
      <c r="F39" s="15">
        <v>38817.72</v>
      </c>
      <c r="G39" s="15">
        <v>38817.72</v>
      </c>
      <c r="H39" s="15">
        <f t="shared" ref="H39" si="53">E39-F39</f>
        <v>47228.22</v>
      </c>
    </row>
    <row r="40" spans="1:8" x14ac:dyDescent="0.2">
      <c r="A40" s="4" t="s">
        <v>163</v>
      </c>
      <c r="B40" s="22"/>
      <c r="C40" s="15">
        <v>127637.83</v>
      </c>
      <c r="D40" s="15">
        <v>0</v>
      </c>
      <c r="E40" s="15">
        <f t="shared" ref="E40" si="54">C40+D40</f>
        <v>127637.83</v>
      </c>
      <c r="F40" s="15">
        <v>36665.5</v>
      </c>
      <c r="G40" s="15">
        <v>36665.5</v>
      </c>
      <c r="H40" s="15">
        <f t="shared" ref="H40" si="55">E40-F40</f>
        <v>90972.33</v>
      </c>
    </row>
    <row r="41" spans="1:8" x14ac:dyDescent="0.2">
      <c r="A41" s="4" t="s">
        <v>164</v>
      </c>
      <c r="B41" s="22"/>
      <c r="C41" s="15">
        <v>0</v>
      </c>
      <c r="D41" s="15">
        <v>209289.3</v>
      </c>
      <c r="E41" s="15">
        <f t="shared" ref="E41" si="56">C41+D41</f>
        <v>209289.3</v>
      </c>
      <c r="F41" s="15">
        <v>24531.14</v>
      </c>
      <c r="G41" s="15">
        <v>24531.14</v>
      </c>
      <c r="H41" s="15">
        <f t="shared" ref="H41" si="57">E41-F41</f>
        <v>184758.15999999997</v>
      </c>
    </row>
    <row r="42" spans="1:8" x14ac:dyDescent="0.2">
      <c r="A42" s="4" t="s">
        <v>165</v>
      </c>
      <c r="B42" s="22"/>
      <c r="C42" s="15">
        <v>0</v>
      </c>
      <c r="D42" s="15">
        <v>257100.97</v>
      </c>
      <c r="E42" s="15">
        <f t="shared" ref="E42" si="58">C42+D42</f>
        <v>257100.97</v>
      </c>
      <c r="F42" s="15">
        <v>24506.400000000001</v>
      </c>
      <c r="G42" s="15">
        <v>24506.400000000001</v>
      </c>
      <c r="H42" s="15">
        <f t="shared" ref="H42" si="59">E42-F42</f>
        <v>232594.57</v>
      </c>
    </row>
    <row r="43" spans="1:8" x14ac:dyDescent="0.2">
      <c r="A43" s="4"/>
      <c r="B43" s="22"/>
      <c r="C43" s="15"/>
      <c r="D43" s="15"/>
      <c r="E43" s="15"/>
      <c r="F43" s="15"/>
      <c r="G43" s="15"/>
      <c r="H43" s="15"/>
    </row>
    <row r="44" spans="1:8" x14ac:dyDescent="0.2">
      <c r="A44" s="4"/>
      <c r="B44" s="25"/>
      <c r="C44" s="16"/>
      <c r="D44" s="16"/>
      <c r="E44" s="16"/>
      <c r="F44" s="16"/>
      <c r="G44" s="16"/>
      <c r="H44" s="16"/>
    </row>
    <row r="45" spans="1:8" x14ac:dyDescent="0.2">
      <c r="A45" s="26"/>
      <c r="B45" s="47" t="s">
        <v>53</v>
      </c>
      <c r="C45" s="23">
        <f t="shared" ref="C45:H45" si="60">SUM(C7:C44)</f>
        <v>110991691.89999999</v>
      </c>
      <c r="D45" s="23">
        <f t="shared" si="60"/>
        <v>11603137.820000002</v>
      </c>
      <c r="E45" s="23">
        <f t="shared" si="60"/>
        <v>122594829.71999998</v>
      </c>
      <c r="F45" s="23">
        <f t="shared" si="60"/>
        <v>47495661.479999982</v>
      </c>
      <c r="G45" s="23">
        <f t="shared" si="60"/>
        <v>47201026.54999999</v>
      </c>
      <c r="H45" s="23">
        <f t="shared" si="60"/>
        <v>75099168.23999998</v>
      </c>
    </row>
    <row r="48" spans="1:8" ht="45" customHeight="1" x14ac:dyDescent="0.2">
      <c r="A48" s="52" t="s">
        <v>167</v>
      </c>
      <c r="B48" s="53"/>
      <c r="C48" s="53"/>
      <c r="D48" s="53"/>
      <c r="E48" s="53"/>
      <c r="F48" s="53"/>
      <c r="G48" s="53"/>
      <c r="H48" s="54"/>
    </row>
    <row r="50" spans="1:8" x14ac:dyDescent="0.2">
      <c r="A50" s="57" t="s">
        <v>54</v>
      </c>
      <c r="B50" s="58"/>
      <c r="C50" s="52" t="s">
        <v>60</v>
      </c>
      <c r="D50" s="53"/>
      <c r="E50" s="53"/>
      <c r="F50" s="53"/>
      <c r="G50" s="54"/>
      <c r="H50" s="55" t="s">
        <v>59</v>
      </c>
    </row>
    <row r="51" spans="1:8" ht="22.5" x14ac:dyDescent="0.2">
      <c r="A51" s="59"/>
      <c r="B51" s="60"/>
      <c r="C51" s="9" t="s">
        <v>55</v>
      </c>
      <c r="D51" s="9" t="s">
        <v>125</v>
      </c>
      <c r="E51" s="9" t="s">
        <v>56</v>
      </c>
      <c r="F51" s="9" t="s">
        <v>57</v>
      </c>
      <c r="G51" s="9" t="s">
        <v>58</v>
      </c>
      <c r="H51" s="56"/>
    </row>
    <row r="52" spans="1:8" x14ac:dyDescent="0.2">
      <c r="A52" s="61"/>
      <c r="B52" s="62"/>
      <c r="C52" s="10">
        <v>1</v>
      </c>
      <c r="D52" s="10">
        <v>2</v>
      </c>
      <c r="E52" s="10" t="s">
        <v>126</v>
      </c>
      <c r="F52" s="10">
        <v>4</v>
      </c>
      <c r="G52" s="10">
        <v>5</v>
      </c>
      <c r="H52" s="10" t="s">
        <v>127</v>
      </c>
    </row>
    <row r="53" spans="1:8" x14ac:dyDescent="0.2">
      <c r="A53" s="28"/>
      <c r="B53" s="29"/>
      <c r="C53" s="33"/>
      <c r="D53" s="33"/>
      <c r="E53" s="33"/>
      <c r="F53" s="33"/>
      <c r="G53" s="33"/>
      <c r="H53" s="33"/>
    </row>
    <row r="54" spans="1:8" x14ac:dyDescent="0.2">
      <c r="A54" s="4" t="s">
        <v>8</v>
      </c>
      <c r="B54" s="2"/>
      <c r="C54" s="34">
        <v>0</v>
      </c>
      <c r="D54" s="34">
        <v>0</v>
      </c>
      <c r="E54" s="34">
        <f>C54+D54</f>
        <v>0</v>
      </c>
      <c r="F54" s="34">
        <v>0</v>
      </c>
      <c r="G54" s="34">
        <v>0</v>
      </c>
      <c r="H54" s="34">
        <f>E54-F54</f>
        <v>0</v>
      </c>
    </row>
    <row r="55" spans="1:8" x14ac:dyDescent="0.2">
      <c r="A55" s="4" t="s">
        <v>9</v>
      </c>
      <c r="B55" s="2"/>
      <c r="C55" s="34">
        <v>0</v>
      </c>
      <c r="D55" s="34">
        <v>0</v>
      </c>
      <c r="E55" s="34">
        <f t="shared" ref="E55:E57" si="61">C55+D55</f>
        <v>0</v>
      </c>
      <c r="F55" s="34">
        <v>0</v>
      </c>
      <c r="G55" s="34">
        <v>0</v>
      </c>
      <c r="H55" s="34">
        <f t="shared" ref="H55:H57" si="62">E55-F55</f>
        <v>0</v>
      </c>
    </row>
    <row r="56" spans="1:8" x14ac:dyDescent="0.2">
      <c r="A56" s="4" t="s">
        <v>10</v>
      </c>
      <c r="B56" s="2"/>
      <c r="C56" s="34">
        <v>0</v>
      </c>
      <c r="D56" s="34">
        <v>0</v>
      </c>
      <c r="E56" s="34">
        <f t="shared" si="61"/>
        <v>0</v>
      </c>
      <c r="F56" s="34">
        <v>0</v>
      </c>
      <c r="G56" s="34">
        <v>0</v>
      </c>
      <c r="H56" s="34">
        <f t="shared" si="62"/>
        <v>0</v>
      </c>
    </row>
    <row r="57" spans="1:8" x14ac:dyDescent="0.2">
      <c r="A57" s="4" t="s">
        <v>11</v>
      </c>
      <c r="B57" s="2"/>
      <c r="C57" s="34">
        <v>0</v>
      </c>
      <c r="D57" s="34">
        <v>0</v>
      </c>
      <c r="E57" s="34">
        <f t="shared" si="61"/>
        <v>0</v>
      </c>
      <c r="F57" s="34">
        <v>0</v>
      </c>
      <c r="G57" s="34">
        <v>0</v>
      </c>
      <c r="H57" s="34">
        <f t="shared" si="62"/>
        <v>0</v>
      </c>
    </row>
    <row r="58" spans="1:8" x14ac:dyDescent="0.2">
      <c r="A58" s="4"/>
      <c r="B58" s="2"/>
      <c r="C58" s="35"/>
      <c r="D58" s="35"/>
      <c r="E58" s="35"/>
      <c r="F58" s="35"/>
      <c r="G58" s="35"/>
      <c r="H58" s="35"/>
    </row>
    <row r="59" spans="1:8" x14ac:dyDescent="0.2">
      <c r="A59" s="26"/>
      <c r="B59" s="47" t="s">
        <v>53</v>
      </c>
      <c r="C59" s="23">
        <f>SUM(C54:C58)</f>
        <v>0</v>
      </c>
      <c r="D59" s="23">
        <f>SUM(D54:D58)</f>
        <v>0</v>
      </c>
      <c r="E59" s="23">
        <f>SUM(E54:E57)</f>
        <v>0</v>
      </c>
      <c r="F59" s="23">
        <f>SUM(F54:F57)</f>
        <v>0</v>
      </c>
      <c r="G59" s="23">
        <f>SUM(G54:G57)</f>
        <v>0</v>
      </c>
      <c r="H59" s="23">
        <f>SUM(H54:H57)</f>
        <v>0</v>
      </c>
    </row>
    <row r="62" spans="1:8" ht="45" customHeight="1" x14ac:dyDescent="0.2">
      <c r="A62" s="52" t="s">
        <v>168</v>
      </c>
      <c r="B62" s="53"/>
      <c r="C62" s="53"/>
      <c r="D62" s="53"/>
      <c r="E62" s="53"/>
      <c r="F62" s="53"/>
      <c r="G62" s="53"/>
      <c r="H62" s="54"/>
    </row>
    <row r="63" spans="1:8" x14ac:dyDescent="0.2">
      <c r="A63" s="57" t="s">
        <v>54</v>
      </c>
      <c r="B63" s="58"/>
      <c r="C63" s="52" t="s">
        <v>60</v>
      </c>
      <c r="D63" s="53"/>
      <c r="E63" s="53"/>
      <c r="F63" s="53"/>
      <c r="G63" s="54"/>
      <c r="H63" s="55" t="s">
        <v>59</v>
      </c>
    </row>
    <row r="64" spans="1:8" ht="22.5" x14ac:dyDescent="0.2">
      <c r="A64" s="59"/>
      <c r="B64" s="60"/>
      <c r="C64" s="9" t="s">
        <v>55</v>
      </c>
      <c r="D64" s="9" t="s">
        <v>125</v>
      </c>
      <c r="E64" s="9" t="s">
        <v>56</v>
      </c>
      <c r="F64" s="9" t="s">
        <v>57</v>
      </c>
      <c r="G64" s="9" t="s">
        <v>58</v>
      </c>
      <c r="H64" s="56"/>
    </row>
    <row r="65" spans="1:8" x14ac:dyDescent="0.2">
      <c r="A65" s="61"/>
      <c r="B65" s="62"/>
      <c r="C65" s="10">
        <v>1</v>
      </c>
      <c r="D65" s="10">
        <v>2</v>
      </c>
      <c r="E65" s="10" t="s">
        <v>126</v>
      </c>
      <c r="F65" s="10">
        <v>4</v>
      </c>
      <c r="G65" s="10">
        <v>5</v>
      </c>
      <c r="H65" s="10" t="s">
        <v>127</v>
      </c>
    </row>
    <row r="66" spans="1:8" x14ac:dyDescent="0.2">
      <c r="A66" s="28"/>
      <c r="B66" s="29"/>
      <c r="C66" s="33"/>
      <c r="D66" s="33"/>
      <c r="E66" s="33"/>
      <c r="F66" s="33"/>
      <c r="G66" s="33"/>
      <c r="H66" s="33"/>
    </row>
    <row r="67" spans="1:8" ht="22.5" x14ac:dyDescent="0.2">
      <c r="A67" s="4"/>
      <c r="B67" s="31" t="s">
        <v>13</v>
      </c>
      <c r="C67" s="34">
        <v>0</v>
      </c>
      <c r="D67" s="34">
        <v>0</v>
      </c>
      <c r="E67" s="34">
        <f>C67+D67</f>
        <v>0</v>
      </c>
      <c r="F67" s="34">
        <v>0</v>
      </c>
      <c r="G67" s="34">
        <v>0</v>
      </c>
      <c r="H67" s="34">
        <f>E67-F67</f>
        <v>0</v>
      </c>
    </row>
    <row r="68" spans="1:8" x14ac:dyDescent="0.2">
      <c r="A68" s="4"/>
      <c r="B68" s="31"/>
      <c r="C68" s="34"/>
      <c r="D68" s="34"/>
      <c r="E68" s="34"/>
      <c r="F68" s="34"/>
      <c r="G68" s="34"/>
      <c r="H68" s="34"/>
    </row>
    <row r="69" spans="1:8" x14ac:dyDescent="0.2">
      <c r="A69" s="4"/>
      <c r="B69" s="31" t="s">
        <v>12</v>
      </c>
      <c r="C69" s="34">
        <v>0</v>
      </c>
      <c r="D69" s="34">
        <v>0</v>
      </c>
      <c r="E69" s="34">
        <f>C69+D69</f>
        <v>0</v>
      </c>
      <c r="F69" s="34">
        <v>0</v>
      </c>
      <c r="G69" s="34">
        <v>0</v>
      </c>
      <c r="H69" s="34">
        <f>E69-F69</f>
        <v>0</v>
      </c>
    </row>
    <row r="70" spans="1:8" x14ac:dyDescent="0.2">
      <c r="A70" s="4"/>
      <c r="B70" s="31"/>
      <c r="C70" s="34"/>
      <c r="D70" s="34"/>
      <c r="E70" s="34"/>
      <c r="F70" s="34"/>
      <c r="G70" s="34"/>
      <c r="H70" s="34"/>
    </row>
    <row r="71" spans="1:8" ht="22.5" x14ac:dyDescent="0.2">
      <c r="A71" s="4"/>
      <c r="B71" s="31" t="s">
        <v>14</v>
      </c>
      <c r="C71" s="34">
        <v>0</v>
      </c>
      <c r="D71" s="34">
        <v>0</v>
      </c>
      <c r="E71" s="34">
        <f>C71+D71</f>
        <v>0</v>
      </c>
      <c r="F71" s="34">
        <v>0</v>
      </c>
      <c r="G71" s="34">
        <v>0</v>
      </c>
      <c r="H71" s="34">
        <f>E71-F71</f>
        <v>0</v>
      </c>
    </row>
    <row r="72" spans="1:8" x14ac:dyDescent="0.2">
      <c r="A72" s="4"/>
      <c r="B72" s="31"/>
      <c r="C72" s="34"/>
      <c r="D72" s="34"/>
      <c r="E72" s="34"/>
      <c r="F72" s="34"/>
      <c r="G72" s="34"/>
      <c r="H72" s="34"/>
    </row>
    <row r="73" spans="1:8" ht="22.5" x14ac:dyDescent="0.2">
      <c r="A73" s="4"/>
      <c r="B73" s="31" t="s">
        <v>26</v>
      </c>
      <c r="C73" s="34">
        <v>0</v>
      </c>
      <c r="D73" s="34">
        <v>0</v>
      </c>
      <c r="E73" s="34">
        <f>C73+D73</f>
        <v>0</v>
      </c>
      <c r="F73" s="34">
        <v>0</v>
      </c>
      <c r="G73" s="34">
        <v>0</v>
      </c>
      <c r="H73" s="34">
        <f>E73-F73</f>
        <v>0</v>
      </c>
    </row>
    <row r="74" spans="1:8" x14ac:dyDescent="0.2">
      <c r="A74" s="4"/>
      <c r="B74" s="31"/>
      <c r="C74" s="34"/>
      <c r="D74" s="34"/>
      <c r="E74" s="34"/>
      <c r="F74" s="34"/>
      <c r="G74" s="34"/>
      <c r="H74" s="34"/>
    </row>
    <row r="75" spans="1:8" ht="22.5" x14ac:dyDescent="0.2">
      <c r="A75" s="4"/>
      <c r="B75" s="31" t="s">
        <v>27</v>
      </c>
      <c r="C75" s="34">
        <v>0</v>
      </c>
      <c r="D75" s="34">
        <v>0</v>
      </c>
      <c r="E75" s="34">
        <f>C75+D75</f>
        <v>0</v>
      </c>
      <c r="F75" s="34">
        <v>0</v>
      </c>
      <c r="G75" s="34">
        <v>0</v>
      </c>
      <c r="H75" s="34">
        <f>E75-F75</f>
        <v>0</v>
      </c>
    </row>
    <row r="76" spans="1:8" x14ac:dyDescent="0.2">
      <c r="A76" s="4"/>
      <c r="B76" s="31"/>
      <c r="C76" s="34"/>
      <c r="D76" s="34"/>
      <c r="E76" s="34"/>
      <c r="F76" s="34"/>
      <c r="G76" s="34"/>
      <c r="H76" s="34"/>
    </row>
    <row r="77" spans="1:8" ht="22.5" x14ac:dyDescent="0.2">
      <c r="A77" s="4"/>
      <c r="B77" s="31" t="s">
        <v>34</v>
      </c>
      <c r="C77" s="34">
        <v>0</v>
      </c>
      <c r="D77" s="34">
        <v>0</v>
      </c>
      <c r="E77" s="34">
        <f>C77+D77</f>
        <v>0</v>
      </c>
      <c r="F77" s="34">
        <v>0</v>
      </c>
      <c r="G77" s="34">
        <v>0</v>
      </c>
      <c r="H77" s="34">
        <f>E77-F77</f>
        <v>0</v>
      </c>
    </row>
    <row r="78" spans="1:8" x14ac:dyDescent="0.2">
      <c r="A78" s="4"/>
      <c r="B78" s="31"/>
      <c r="C78" s="34"/>
      <c r="D78" s="34"/>
      <c r="E78" s="34"/>
      <c r="F78" s="34"/>
      <c r="G78" s="34"/>
      <c r="H78" s="34"/>
    </row>
    <row r="79" spans="1:8" x14ac:dyDescent="0.2">
      <c r="A79" s="4"/>
      <c r="B79" s="31" t="s">
        <v>15</v>
      </c>
      <c r="C79" s="34">
        <v>0</v>
      </c>
      <c r="D79" s="34">
        <v>0</v>
      </c>
      <c r="E79" s="34">
        <f>C79+D79</f>
        <v>0</v>
      </c>
      <c r="F79" s="34">
        <v>0</v>
      </c>
      <c r="G79" s="34">
        <v>0</v>
      </c>
      <c r="H79" s="34">
        <f>E79-F79</f>
        <v>0</v>
      </c>
    </row>
    <row r="80" spans="1:8" x14ac:dyDescent="0.2">
      <c r="A80" s="30"/>
      <c r="B80" s="32"/>
      <c r="C80" s="35"/>
      <c r="D80" s="35"/>
      <c r="E80" s="35"/>
      <c r="F80" s="35"/>
      <c r="G80" s="35"/>
      <c r="H80" s="35"/>
    </row>
    <row r="81" spans="1:8" x14ac:dyDescent="0.2">
      <c r="A81" s="26"/>
      <c r="B81" s="47" t="s">
        <v>53</v>
      </c>
      <c r="C81" s="23">
        <f t="shared" ref="C81:H81" si="63">SUM(C67:C79)</f>
        <v>0</v>
      </c>
      <c r="D81" s="23">
        <f t="shared" si="63"/>
        <v>0</v>
      </c>
      <c r="E81" s="23">
        <f t="shared" si="63"/>
        <v>0</v>
      </c>
      <c r="F81" s="23">
        <f t="shared" si="63"/>
        <v>0</v>
      </c>
      <c r="G81" s="23">
        <f t="shared" si="63"/>
        <v>0</v>
      </c>
      <c r="H81" s="23">
        <f t="shared" si="63"/>
        <v>0</v>
      </c>
    </row>
  </sheetData>
  <sheetProtection formatCells="0" formatColumns="0" formatRows="0" insertRows="0" deleteRows="0" autoFilter="0"/>
  <mergeCells count="12">
    <mergeCell ref="A1:H1"/>
    <mergeCell ref="A3:B5"/>
    <mergeCell ref="A48:H48"/>
    <mergeCell ref="A50:B52"/>
    <mergeCell ref="C3:G3"/>
    <mergeCell ref="H3:H4"/>
    <mergeCell ref="A62:H62"/>
    <mergeCell ref="A63:B65"/>
    <mergeCell ref="C63:G63"/>
    <mergeCell ref="H63:H64"/>
    <mergeCell ref="C50:G50"/>
    <mergeCell ref="H50:H5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workbookViewId="0">
      <selection sqref="A1:H1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2" t="s">
        <v>169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>
        <f t="shared" ref="C6:H6" si="0">SUM(C7:C14)</f>
        <v>42288110.089999996</v>
      </c>
      <c r="D6" s="15">
        <f t="shared" si="0"/>
        <v>3369859.6000000006</v>
      </c>
      <c r="E6" s="15">
        <f t="shared" si="0"/>
        <v>45657969.690000005</v>
      </c>
      <c r="F6" s="15">
        <f t="shared" si="0"/>
        <v>22013799.170000002</v>
      </c>
      <c r="G6" s="15">
        <f t="shared" si="0"/>
        <v>22005365.18</v>
      </c>
      <c r="H6" s="15">
        <f t="shared" si="0"/>
        <v>23644170.519999996</v>
      </c>
    </row>
    <row r="7" spans="1:8" x14ac:dyDescent="0.2">
      <c r="A7" s="38"/>
      <c r="B7" s="42" t="s">
        <v>42</v>
      </c>
      <c r="C7" s="15">
        <v>0</v>
      </c>
      <c r="D7" s="15">
        <v>0</v>
      </c>
      <c r="E7" s="15">
        <f>C7+D7</f>
        <v>0</v>
      </c>
      <c r="F7" s="15">
        <v>0</v>
      </c>
      <c r="G7" s="15">
        <v>0</v>
      </c>
      <c r="H7" s="15">
        <f>E7-F7</f>
        <v>0</v>
      </c>
    </row>
    <row r="8" spans="1:8" x14ac:dyDescent="0.2">
      <c r="A8" s="38"/>
      <c r="B8" s="42" t="s">
        <v>17</v>
      </c>
      <c r="C8" s="15">
        <v>260543.82</v>
      </c>
      <c r="D8" s="15">
        <v>203500</v>
      </c>
      <c r="E8" s="15">
        <f t="shared" ref="E8:E14" si="1">C8+D8</f>
        <v>464043.82</v>
      </c>
      <c r="F8" s="15">
        <v>115270.71</v>
      </c>
      <c r="G8" s="15">
        <v>115270.71</v>
      </c>
      <c r="H8" s="15">
        <f t="shared" ref="H8:H14" si="2">E8-F8</f>
        <v>348773.11</v>
      </c>
    </row>
    <row r="9" spans="1:8" x14ac:dyDescent="0.2">
      <c r="A9" s="38"/>
      <c r="B9" s="42" t="s">
        <v>43</v>
      </c>
      <c r="C9" s="15">
        <v>17005220.629999999</v>
      </c>
      <c r="D9" s="15">
        <v>-297432.84000000003</v>
      </c>
      <c r="E9" s="15">
        <f t="shared" si="1"/>
        <v>16707787.789999999</v>
      </c>
      <c r="F9" s="15">
        <v>8003993.0700000003</v>
      </c>
      <c r="G9" s="15">
        <v>7999936.0700000003</v>
      </c>
      <c r="H9" s="15">
        <f t="shared" si="2"/>
        <v>8703794.7199999988</v>
      </c>
    </row>
    <row r="10" spans="1:8" x14ac:dyDescent="0.2">
      <c r="A10" s="38"/>
      <c r="B10" s="42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8"/>
      <c r="B11" s="42" t="s">
        <v>23</v>
      </c>
      <c r="C11" s="15">
        <v>4022873.92</v>
      </c>
      <c r="D11" s="15">
        <v>159027.25</v>
      </c>
      <c r="E11" s="15">
        <f t="shared" si="1"/>
        <v>4181901.17</v>
      </c>
      <c r="F11" s="15">
        <v>1395229.97</v>
      </c>
      <c r="G11" s="15">
        <v>1395229.97</v>
      </c>
      <c r="H11" s="15">
        <f t="shared" si="2"/>
        <v>2786671.2</v>
      </c>
    </row>
    <row r="12" spans="1:8" x14ac:dyDescent="0.2">
      <c r="A12" s="38"/>
      <c r="B12" s="42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8"/>
      <c r="B13" s="42" t="s">
        <v>44</v>
      </c>
      <c r="C13" s="15">
        <v>10765606.1</v>
      </c>
      <c r="D13" s="15">
        <v>2754857.64</v>
      </c>
      <c r="E13" s="15">
        <f t="shared" si="1"/>
        <v>13520463.74</v>
      </c>
      <c r="F13" s="15">
        <v>5604747.8200000003</v>
      </c>
      <c r="G13" s="15">
        <v>5600370.8300000001</v>
      </c>
      <c r="H13" s="15">
        <f t="shared" si="2"/>
        <v>7915715.9199999999</v>
      </c>
    </row>
    <row r="14" spans="1:8" x14ac:dyDescent="0.2">
      <c r="A14" s="38"/>
      <c r="B14" s="42" t="s">
        <v>19</v>
      </c>
      <c r="C14" s="15">
        <v>10233865.619999999</v>
      </c>
      <c r="D14" s="15">
        <v>549907.55000000005</v>
      </c>
      <c r="E14" s="15">
        <f t="shared" si="1"/>
        <v>10783773.17</v>
      </c>
      <c r="F14" s="15">
        <v>6894557.5999999996</v>
      </c>
      <c r="G14" s="15">
        <v>6894557.5999999996</v>
      </c>
      <c r="H14" s="15">
        <f t="shared" si="2"/>
        <v>3889215.5700000003</v>
      </c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15">
        <f t="shared" ref="C16:H16" si="3">SUM(C17:C23)</f>
        <v>67124051.799999997</v>
      </c>
      <c r="D16" s="15">
        <f t="shared" si="3"/>
        <v>8249623.9100000011</v>
      </c>
      <c r="E16" s="15">
        <f t="shared" si="3"/>
        <v>75373675.709999993</v>
      </c>
      <c r="F16" s="15">
        <f t="shared" si="3"/>
        <v>25294981.57</v>
      </c>
      <c r="G16" s="15">
        <f t="shared" si="3"/>
        <v>25008780.629999999</v>
      </c>
      <c r="H16" s="15">
        <f t="shared" si="3"/>
        <v>50078694.140000001</v>
      </c>
    </row>
    <row r="17" spans="1:8" x14ac:dyDescent="0.2">
      <c r="A17" s="38"/>
      <c r="B17" s="42" t="s">
        <v>45</v>
      </c>
      <c r="C17" s="15">
        <v>2445106.2400000002</v>
      </c>
      <c r="D17" s="15">
        <v>427771.15</v>
      </c>
      <c r="E17" s="15">
        <f>C17+D17</f>
        <v>2872877.39</v>
      </c>
      <c r="F17" s="15">
        <v>1289060.0900000001</v>
      </c>
      <c r="G17" s="15">
        <v>1289060.0900000001</v>
      </c>
      <c r="H17" s="15">
        <f t="shared" ref="H17:H23" si="4">E17-F17</f>
        <v>1583817.3</v>
      </c>
    </row>
    <row r="18" spans="1:8" x14ac:dyDescent="0.2">
      <c r="A18" s="38"/>
      <c r="B18" s="42" t="s">
        <v>28</v>
      </c>
      <c r="C18" s="15">
        <v>57660367.75</v>
      </c>
      <c r="D18" s="15">
        <v>7755577.8200000003</v>
      </c>
      <c r="E18" s="15">
        <f t="shared" ref="E18:E23" si="5">C18+D18</f>
        <v>65415945.57</v>
      </c>
      <c r="F18" s="15">
        <v>21413622.460000001</v>
      </c>
      <c r="G18" s="15">
        <v>21127421.52</v>
      </c>
      <c r="H18" s="15">
        <f t="shared" si="4"/>
        <v>44002323.109999999</v>
      </c>
    </row>
    <row r="19" spans="1:8" x14ac:dyDescent="0.2">
      <c r="A19" s="38"/>
      <c r="B19" s="42" t="s">
        <v>21</v>
      </c>
      <c r="C19" s="15">
        <v>744741.57</v>
      </c>
      <c r="D19" s="15">
        <v>25556.07</v>
      </c>
      <c r="E19" s="15">
        <f t="shared" si="5"/>
        <v>770297.6399999999</v>
      </c>
      <c r="F19" s="15">
        <v>290829.53999999998</v>
      </c>
      <c r="G19" s="15">
        <v>290829.53999999998</v>
      </c>
      <c r="H19" s="15">
        <f t="shared" si="4"/>
        <v>479468.09999999992</v>
      </c>
    </row>
    <row r="20" spans="1:8" x14ac:dyDescent="0.2">
      <c r="A20" s="38"/>
      <c r="B20" s="42" t="s">
        <v>46</v>
      </c>
      <c r="C20" s="15">
        <v>2803849.28</v>
      </c>
      <c r="D20" s="15">
        <v>101821.22</v>
      </c>
      <c r="E20" s="15">
        <f t="shared" si="5"/>
        <v>2905670.5</v>
      </c>
      <c r="F20" s="15">
        <v>1121567.6599999999</v>
      </c>
      <c r="G20" s="15">
        <v>1121567.6599999999</v>
      </c>
      <c r="H20" s="15">
        <f t="shared" si="4"/>
        <v>1784102.84</v>
      </c>
    </row>
    <row r="21" spans="1:8" x14ac:dyDescent="0.2">
      <c r="A21" s="38"/>
      <c r="B21" s="42" t="s">
        <v>47</v>
      </c>
      <c r="C21" s="15">
        <v>3469986.96</v>
      </c>
      <c r="D21" s="15">
        <v>-61102.35</v>
      </c>
      <c r="E21" s="15">
        <f t="shared" si="5"/>
        <v>3408884.61</v>
      </c>
      <c r="F21" s="15">
        <v>1179901.82</v>
      </c>
      <c r="G21" s="15">
        <v>1179901.82</v>
      </c>
      <c r="H21" s="15">
        <f t="shared" si="4"/>
        <v>2228982.79</v>
      </c>
    </row>
    <row r="22" spans="1:8" x14ac:dyDescent="0.2">
      <c r="A22" s="38"/>
      <c r="B22" s="42" t="s">
        <v>48</v>
      </c>
      <c r="C22" s="15">
        <v>0</v>
      </c>
      <c r="D22" s="15">
        <v>0</v>
      </c>
      <c r="E22" s="15">
        <f t="shared" si="5"/>
        <v>0</v>
      </c>
      <c r="F22" s="15">
        <v>0</v>
      </c>
      <c r="G22" s="15">
        <v>0</v>
      </c>
      <c r="H22" s="15">
        <f t="shared" si="4"/>
        <v>0</v>
      </c>
    </row>
    <row r="23" spans="1:8" x14ac:dyDescent="0.2">
      <c r="A23" s="38"/>
      <c r="B23" s="42" t="s">
        <v>4</v>
      </c>
      <c r="C23" s="15">
        <v>0</v>
      </c>
      <c r="D23" s="15">
        <v>0</v>
      </c>
      <c r="E23" s="15">
        <f t="shared" si="5"/>
        <v>0</v>
      </c>
      <c r="F23" s="15">
        <v>0</v>
      </c>
      <c r="G23" s="15">
        <v>0</v>
      </c>
      <c r="H23" s="15">
        <f t="shared" si="4"/>
        <v>0</v>
      </c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15">
        <f t="shared" ref="C25:H25" si="6">SUM(C26:C34)</f>
        <v>1579530.01</v>
      </c>
      <c r="D25" s="15">
        <f t="shared" si="6"/>
        <v>-16345.69</v>
      </c>
      <c r="E25" s="15">
        <f t="shared" si="6"/>
        <v>1563184.32</v>
      </c>
      <c r="F25" s="15">
        <f t="shared" si="6"/>
        <v>186880.74</v>
      </c>
      <c r="G25" s="15">
        <f t="shared" si="6"/>
        <v>186880.74</v>
      </c>
      <c r="H25" s="15">
        <f t="shared" si="6"/>
        <v>1376303.58</v>
      </c>
    </row>
    <row r="26" spans="1:8" x14ac:dyDescent="0.2">
      <c r="A26" s="38"/>
      <c r="B26" s="42" t="s">
        <v>29</v>
      </c>
      <c r="C26" s="15">
        <v>1579530.01</v>
      </c>
      <c r="D26" s="15">
        <v>-16345.69</v>
      </c>
      <c r="E26" s="15">
        <f>C26+D26</f>
        <v>1563184.32</v>
      </c>
      <c r="F26" s="15">
        <v>186880.74</v>
      </c>
      <c r="G26" s="15">
        <v>186880.74</v>
      </c>
      <c r="H26" s="15">
        <f t="shared" ref="H26:H34" si="7">E26-F26</f>
        <v>1376303.58</v>
      </c>
    </row>
    <row r="27" spans="1:8" x14ac:dyDescent="0.2">
      <c r="A27" s="38"/>
      <c r="B27" s="42" t="s">
        <v>24</v>
      </c>
      <c r="C27" s="15">
        <v>0</v>
      </c>
      <c r="D27" s="15">
        <v>0</v>
      </c>
      <c r="E27" s="15">
        <f t="shared" ref="E27:E34" si="8">C27+D27</f>
        <v>0</v>
      </c>
      <c r="F27" s="15">
        <v>0</v>
      </c>
      <c r="G27" s="15">
        <v>0</v>
      </c>
      <c r="H27" s="15">
        <f t="shared" si="7"/>
        <v>0</v>
      </c>
    </row>
    <row r="28" spans="1:8" x14ac:dyDescent="0.2">
      <c r="A28" s="38"/>
      <c r="B28" s="42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8"/>
      <c r="B29" s="42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8"/>
      <c r="B30" s="42" t="s">
        <v>22</v>
      </c>
      <c r="C30" s="15">
        <v>0</v>
      </c>
      <c r="D30" s="15">
        <v>0</v>
      </c>
      <c r="E30" s="15">
        <f t="shared" si="8"/>
        <v>0</v>
      </c>
      <c r="F30" s="15">
        <v>0</v>
      </c>
      <c r="G30" s="15">
        <v>0</v>
      </c>
      <c r="H30" s="15">
        <f t="shared" si="7"/>
        <v>0</v>
      </c>
    </row>
    <row r="31" spans="1:8" x14ac:dyDescent="0.2">
      <c r="A31" s="38"/>
      <c r="B31" s="42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8"/>
      <c r="B32" s="42" t="s">
        <v>6</v>
      </c>
      <c r="C32" s="15">
        <v>0</v>
      </c>
      <c r="D32" s="15">
        <v>0</v>
      </c>
      <c r="E32" s="15">
        <f t="shared" si="8"/>
        <v>0</v>
      </c>
      <c r="F32" s="15">
        <v>0</v>
      </c>
      <c r="G32" s="15">
        <v>0</v>
      </c>
      <c r="H32" s="15">
        <f t="shared" si="7"/>
        <v>0</v>
      </c>
    </row>
    <row r="33" spans="1:8" x14ac:dyDescent="0.2">
      <c r="A33" s="38"/>
      <c r="B33" s="42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8"/>
      <c r="B34" s="42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15">
        <f t="shared" ref="C36:H36" si="9">SUM(C37:C40)</f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</row>
    <row r="37" spans="1:8" x14ac:dyDescent="0.2">
      <c r="A37" s="38"/>
      <c r="B37" s="42" t="s">
        <v>52</v>
      </c>
      <c r="C37" s="15">
        <v>0</v>
      </c>
      <c r="D37" s="15">
        <v>0</v>
      </c>
      <c r="E37" s="15">
        <f>C37+D37</f>
        <v>0</v>
      </c>
      <c r="F37" s="15">
        <v>0</v>
      </c>
      <c r="G37" s="15">
        <v>0</v>
      </c>
      <c r="H37" s="15">
        <f t="shared" ref="H37:H40" si="10">E37-F37</f>
        <v>0</v>
      </c>
    </row>
    <row r="38" spans="1:8" ht="22.5" x14ac:dyDescent="0.2">
      <c r="A38" s="38"/>
      <c r="B38" s="42" t="s">
        <v>25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8" x14ac:dyDescent="0.2">
      <c r="A39" s="38"/>
      <c r="B39" s="42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8"/>
      <c r="B40" s="42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53</v>
      </c>
      <c r="C42" s="23">
        <f t="shared" ref="C42:H42" si="12">SUM(C36+C25+C16+C6)</f>
        <v>110991691.90000001</v>
      </c>
      <c r="D42" s="23">
        <f t="shared" si="12"/>
        <v>11603137.82</v>
      </c>
      <c r="E42" s="23">
        <f t="shared" si="12"/>
        <v>122594829.72</v>
      </c>
      <c r="F42" s="23">
        <f t="shared" si="12"/>
        <v>47495661.480000004</v>
      </c>
      <c r="G42" s="23">
        <f t="shared" si="12"/>
        <v>47201026.549999997</v>
      </c>
      <c r="H42" s="23">
        <f t="shared" si="12"/>
        <v>75099168.239999995</v>
      </c>
    </row>
    <row r="43" spans="1:8" x14ac:dyDescent="0.2">
      <c r="A43" s="37"/>
      <c r="B43" s="37"/>
      <c r="C43" s="37"/>
      <c r="D43" s="37"/>
      <c r="E43" s="37"/>
      <c r="F43" s="37"/>
      <c r="G43" s="37"/>
      <c r="H43" s="37"/>
    </row>
    <row r="44" spans="1:8" x14ac:dyDescent="0.2">
      <c r="A44" s="37"/>
      <c r="B44" s="37"/>
      <c r="C44" s="37"/>
      <c r="D44" s="37"/>
      <c r="E44" s="37"/>
      <c r="F44" s="37"/>
      <c r="G44" s="37"/>
      <c r="H44" s="37"/>
    </row>
    <row r="45" spans="1:8" x14ac:dyDescent="0.2">
      <c r="A45" s="37"/>
      <c r="B45" s="37"/>
      <c r="C45" s="37"/>
      <c r="D45" s="37"/>
      <c r="E45" s="37"/>
      <c r="F45" s="37"/>
      <c r="G45" s="37"/>
      <c r="H45" s="37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Hewlett-Packard Company</cp:lastModifiedBy>
  <cp:lastPrinted>2018-03-08T21:21:25Z</cp:lastPrinted>
  <dcterms:created xsi:type="dcterms:W3CDTF">2014-02-10T03:37:14Z</dcterms:created>
  <dcterms:modified xsi:type="dcterms:W3CDTF">2019-07-18T17:26:42Z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